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2" i="1" l="1"/>
  <c r="F3" i="1" l="1"/>
  <c r="F4" i="1"/>
  <c r="F5" i="1"/>
  <c r="F12" i="1"/>
  <c r="F10" i="1" l="1"/>
  <c r="F17" i="1" l="1"/>
  <c r="F8" i="1" l="1"/>
  <c r="F7" i="1"/>
  <c r="F9" i="1" l="1"/>
  <c r="F6" i="1"/>
  <c r="F27" i="1" l="1"/>
  <c r="D28" i="1"/>
  <c r="F15" i="1" l="1"/>
</calcChain>
</file>

<file path=xl/sharedStrings.xml><?xml version="1.0" encoding="utf-8"?>
<sst xmlns="http://schemas.openxmlformats.org/spreadsheetml/2006/main" count="132" uniqueCount="114">
  <si>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</si>
  <si>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</si>
  <si>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</si>
  <si>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</si>
  <si>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</si>
  <si>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</si>
  <si>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</si>
  <si>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გამარტ.შესყიდვა</t>
  </si>
  <si>
    <t>O9100000</t>
  </si>
  <si>
    <t>სსიპ საქართველოს საკანონმდებლო მაცნე</t>
  </si>
  <si>
    <t>კონსოლიდირებული ტენდერი</t>
  </si>
  <si>
    <t>ინტერნეტმომსახურება</t>
  </si>
  <si>
    <t>შპს კოპიპრინტი-2000</t>
  </si>
  <si>
    <t>გამარტ. შესყიდვა</t>
  </si>
  <si>
    <t xml:space="preserve">გამარტ.შესყიდვა </t>
  </si>
  <si>
    <t>გამარტ. შესყიდვა (წარმომადგენლობითი ხარჯები)</t>
  </si>
  <si>
    <t>გამარტ. შეყიდვა</t>
  </si>
  <si>
    <t>შპს მაგთი</t>
  </si>
  <si>
    <t>სატელეკომუნიკაციო მომსახურება</t>
  </si>
  <si>
    <t>VOIP სატელეფონო მომსახურება</t>
  </si>
  <si>
    <t>სავიზიტო ბარათების ბეჭდვა და ადგილზე მიწოდება</t>
  </si>
  <si>
    <t>შპს თათა</t>
  </si>
  <si>
    <t>საქმისწარმოების ავტომატიზირებული სისტემით მომსახურება</t>
  </si>
  <si>
    <t>სს "სილქნეტი"</t>
  </si>
  <si>
    <t>შპს  "მაგთიკომი"</t>
  </si>
  <si>
    <t>შპს "რომპეტროლ საქართველო"</t>
  </si>
  <si>
    <t>ავტომანქანების დაზღვევის მომსახურება</t>
  </si>
  <si>
    <t>დაშვება და ნორმატიული აქტების გამოქვეყნება</t>
  </si>
  <si>
    <t xml:space="preserve">ავტომანქანის ტექნიკური მომსახურება </t>
  </si>
  <si>
    <t>შპს კოპიპრინტი 2000</t>
  </si>
  <si>
    <t>შპს 404</t>
  </si>
  <si>
    <t>გამარტ. შესყიდვა (ნორმატიული აქტით დადგენილი გადასახადები)</t>
  </si>
  <si>
    <t>ი.მ ვახტანგ საყვარელიძე</t>
  </si>
  <si>
    <t>კომპანიის დასახელება</t>
  </si>
  <si>
    <t>საწვავი - Efix Euro Premium 95</t>
  </si>
  <si>
    <t>სსიპ საფინანსო-ანალიტიკური სამსახური</t>
  </si>
  <si>
    <t>გამარტ. შესყიდვა საქართველოს მთავრობის 2012 წლის 26 სექტემბრის N1805 განკარგულება</t>
  </si>
  <si>
    <t>გამარტ. შესყიდვა ნორმატიული აქტით დადგენილი გადასახადები</t>
  </si>
  <si>
    <t>გამარტ. შესყიდვა (წარმომადგენლობითი ხარჯი)</t>
  </si>
  <si>
    <t>011/2019</t>
  </si>
  <si>
    <t>გამარ. შესყიდვა</t>
  </si>
  <si>
    <t>კონსოლიდირებული ტენდერი 2018-2019</t>
  </si>
  <si>
    <t>სინქრონული თარგმნის მომსახურება</t>
  </si>
  <si>
    <t>სსიპ “სახელისუფლებო სპეციალური კავშირგაბმულობის სააგენტო“</t>
  </si>
  <si>
    <t>სახელისუფლებო სპეციალური კავშირგაბმულობით მომსახურება</t>
  </si>
  <si>
    <t>გამარტ. შესყიდვა (კონსოლიდირებული ტენდერი)</t>
  </si>
  <si>
    <t>შპს თეგეტა მოტორსი</t>
  </si>
  <si>
    <t>ავტომანქანის აკუმულატორი</t>
  </si>
  <si>
    <t>კონ-001/2020</t>
  </si>
  <si>
    <t>001/2020</t>
  </si>
  <si>
    <t>002/2020</t>
  </si>
  <si>
    <t>სატელევიზიო და რადიო მომსახურება (ციფრული ტელევიიზიით მომსახურება)</t>
  </si>
  <si>
    <t>ხელშეკ N 2020</t>
  </si>
  <si>
    <t xml:space="preserve">გამარტ.შესყიდვა (საქართველოს მთავრობის 2019 წლის 6 აგვისტოს N378  დადგენილება) </t>
  </si>
  <si>
    <t>წერ 02/1331 10/12/2019</t>
  </si>
  <si>
    <t>003/2020</t>
  </si>
  <si>
    <t>გამარტ.შესყიდვა ექსკლუზივი</t>
  </si>
  <si>
    <t>სსკს-004/2020</t>
  </si>
  <si>
    <t>კონ-002/2020</t>
  </si>
  <si>
    <t>კონ-003/2020</t>
  </si>
  <si>
    <t>კონ-004/2020</t>
  </si>
  <si>
    <t>შპს "საქართველოს ფოსტა"</t>
  </si>
  <si>
    <t>საფოსტო-საკურიერო მომსახურება</t>
  </si>
  <si>
    <t>004/2020</t>
  </si>
  <si>
    <t>005/2020</t>
  </si>
  <si>
    <t>შპს ფუდ მენეჯმენტ გრუპ</t>
  </si>
  <si>
    <t>კვებითი საწარმოების მომსახურება</t>
  </si>
  <si>
    <t>წერ N02/8; 09.01.2020</t>
  </si>
  <si>
    <t>006/2020</t>
  </si>
  <si>
    <t>20/0001</t>
  </si>
  <si>
    <t>ა(ა)იპ ,,ქალაქ თბილისის მუნიციპალიტეტის მულტიფუნქციური ბიბლიოთეკების გაერთიანება“</t>
  </si>
  <si>
    <t>სამუშაო სივრცის დაქირავება შეხვედრებისათვის</t>
  </si>
  <si>
    <t>სს პსპ დაზღვევა</t>
  </si>
  <si>
    <t>007/2020</t>
  </si>
  <si>
    <t>შპს მწვანე რეცხვა 3</t>
  </si>
  <si>
    <t>ავტოსატრანსპორტო საშუალების რეხვითი მომსახურება</t>
  </si>
  <si>
    <t>ელექტრონული ტენდერი</t>
  </si>
  <si>
    <t>008/2020</t>
  </si>
  <si>
    <t>შპს ორისი</t>
  </si>
  <si>
    <t>საფინანსო და საბუღალტრო პროგრამის განახლება</t>
  </si>
  <si>
    <t>გამრტ. შესყიდვა</t>
  </si>
  <si>
    <t>009/2020</t>
  </si>
  <si>
    <t>შპს ავოკადო</t>
  </si>
  <si>
    <t>კვებითი მომსახურება</t>
  </si>
  <si>
    <t>010/2020</t>
  </si>
  <si>
    <t>სსიპ ფინანსთა სამინისტროს აკადემია</t>
  </si>
  <si>
    <t>სასწავლო კურსი</t>
  </si>
  <si>
    <t>უნიტაზის ტივტივას შეცვლისა  და მონტაჟის მომსახურება</t>
  </si>
  <si>
    <t>012/2020</t>
  </si>
  <si>
    <t>შპს აჭარა ჯგუფი</t>
  </si>
  <si>
    <t xml:space="preserve">სასტუმროში საკონფერენციო დარბაზის დაქირავება ტექნიკური აღჭურვილობით </t>
  </si>
  <si>
    <t>013/2020</t>
  </si>
  <si>
    <t>ი.მ. ნინო გაბუნია</t>
  </si>
  <si>
    <t>014/2020</t>
  </si>
  <si>
    <t>ფ.პ. გიორგი ჟამერაშვილი</t>
  </si>
  <si>
    <t>ფოტომომსახურება</t>
  </si>
  <si>
    <t>015/2020</t>
  </si>
  <si>
    <t>სავიზიტო ბარათების ბეჭდვა და ადგილზე მიწოდების მომსახურება</t>
  </si>
  <si>
    <t>ს.მ. 00343</t>
  </si>
  <si>
    <t>სსიპ სახელმწიფო შესყიდვების საგენტო</t>
  </si>
  <si>
    <t>სატენდერო დოკუმენტაციის გამოქვეყნების საფასური</t>
  </si>
  <si>
    <t>016/2020</t>
  </si>
  <si>
    <t>მასალების წიგნად აკინძვისა და გაფორმების მომსახურება</t>
  </si>
  <si>
    <t>33700000; 19600000; 18400000; 39200000; 39500000; 39800000; 42900000.</t>
  </si>
  <si>
    <t>017/2020</t>
  </si>
  <si>
    <t xml:space="preserve"> პირადი ჰიგიენის საშუალებები, სპეციალური ტანსაცმელი და აქსესუარები, ტყავის, ტექსტილის, რეზინისა და პლასტმასის ნარჩენი, ავეჯის აქსესუარები, ქსოვილის ნივთები, საწმენდი და საპრიალებელი პროდუქცია, სხვადასხვა ზოგადი და სპეციალური დანიშნულების მანქანა-დანადგარები </t>
  </si>
  <si>
    <t>018/2020</t>
  </si>
  <si>
    <t>შპს მაქსსერვისი</t>
  </si>
  <si>
    <t>ელექტრონული ტენდერი (პრეისკურანტით)</t>
  </si>
  <si>
    <t>019/2020</t>
  </si>
  <si>
    <t>ს.მ. 00545</t>
  </si>
  <si>
    <t>ავტომანქანის ძრავის ზეთი და ფილტრები, შეცვლის მომსახურებით</t>
  </si>
  <si>
    <t>09200000;    42900000;</t>
  </si>
  <si>
    <t>კონ-005/2020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</si>
</sst>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1"/>
      <charset val="204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Sylfaen"/>
      <family val="1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7" fontId="6" fillId="3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12" sqref="E12"/>
    </sheetView>
  </sheetViews>
  <sheetFormatPr defaultRowHeight="15" x14ac:dyDescent="0.25"/>
  <cols>
    <col min="1" max="1" width="13.28515625" customWidth="1"/>
    <col min="2" max="2" width="24" customWidth="1"/>
    <col min="3" max="3" width="30.7109375" customWidth="1"/>
    <col min="4" max="4" width="17" customWidth="1"/>
    <col min="5" max="5" width="3.42578125" customWidth="1"/>
    <col min="6" max="6" width="17.140625" customWidth="1"/>
    <col min="7" max="7" width="24" customWidth="1"/>
    <col min="8" max="8" width="25.5703125" customWidth="1"/>
    <col min="9" max="9" width="15.85546875" customWidth="1"/>
    <col min="10" max="10" width="19.42578125" customWidth="1"/>
  </cols>
  <sheetData>
    <row r="1" spans="1:10" ht="31.5" customHeight="1" x14ac:dyDescent="0.25">
      <c r="A1" s="1" t="s">
        <v>52</v>
      </c>
      <c r="B1" s="1" t="s">
        <v>33</v>
      </c>
      <c r="C1" s="2" t="s">
        <v>0</v>
      </c>
      <c r="D1" s="1" t="s">
        <v>4</v>
      </c>
      <c r="E1" s="2"/>
      <c r="F1" s="1" t="s">
        <v>5</v>
      </c>
      <c r="G1" s="1" t="s">
        <v>1</v>
      </c>
      <c r="H1" s="2" t="s">
        <v>6</v>
      </c>
      <c r="I1" s="2" t="s">
        <v>2</v>
      </c>
      <c r="J1" s="1" t="s">
        <v>3</v>
      </c>
    </row>
    <row r="2" spans="1:10" s="4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7" customFormat="1" ht="45" customHeight="1" x14ac:dyDescent="0.25">
      <c r="A3" s="13" t="s">
        <v>48</v>
      </c>
      <c r="B3" s="13" t="s">
        <v>17</v>
      </c>
      <c r="C3" s="13"/>
      <c r="D3" s="13"/>
      <c r="E3" s="13"/>
      <c r="F3" s="13">
        <f>492.09+18+18+499.61+587.74+18</f>
        <v>1633.4399999999998</v>
      </c>
      <c r="G3" s="12" t="s">
        <v>18</v>
      </c>
      <c r="H3" s="12" t="s">
        <v>41</v>
      </c>
      <c r="I3" s="13">
        <v>64200000</v>
      </c>
      <c r="J3" s="13">
        <v>3000</v>
      </c>
    </row>
    <row r="4" spans="1:10" s="9" customFormat="1" ht="57" customHeight="1" x14ac:dyDescent="0.25">
      <c r="A4" s="5" t="s">
        <v>49</v>
      </c>
      <c r="B4" s="12" t="s">
        <v>23</v>
      </c>
      <c r="C4" s="13"/>
      <c r="D4" s="13"/>
      <c r="E4" s="13"/>
      <c r="F4" s="13">
        <f>16.72+0.4+0.4+23.44+0.4+14.41</f>
        <v>55.769999999999996</v>
      </c>
      <c r="G4" s="12" t="s">
        <v>19</v>
      </c>
      <c r="H4" s="12" t="s">
        <v>36</v>
      </c>
      <c r="I4" s="13">
        <v>64200000</v>
      </c>
      <c r="J4" s="13">
        <v>600</v>
      </c>
    </row>
    <row r="5" spans="1:10" s="9" customFormat="1" ht="54.75" customHeight="1" x14ac:dyDescent="0.25">
      <c r="A5" s="5" t="s">
        <v>50</v>
      </c>
      <c r="B5" s="13" t="s">
        <v>23</v>
      </c>
      <c r="C5" s="5"/>
      <c r="D5" s="5"/>
      <c r="E5" s="5"/>
      <c r="F5" s="5">
        <f>520+270+270</f>
        <v>1060</v>
      </c>
      <c r="G5" s="12" t="s">
        <v>51</v>
      </c>
      <c r="H5" s="13" t="s">
        <v>7</v>
      </c>
      <c r="I5" s="5">
        <v>92200000</v>
      </c>
      <c r="J5" s="5">
        <v>3490</v>
      </c>
    </row>
    <row r="6" spans="1:10" s="9" customFormat="1" ht="60.75" customHeight="1" x14ac:dyDescent="0.25">
      <c r="A6" s="6" t="s">
        <v>54</v>
      </c>
      <c r="B6" s="12" t="s">
        <v>35</v>
      </c>
      <c r="C6" s="14"/>
      <c r="D6" s="5"/>
      <c r="E6" s="5"/>
      <c r="F6" s="5">
        <f>384+384+384</f>
        <v>1152</v>
      </c>
      <c r="G6" s="12" t="s">
        <v>22</v>
      </c>
      <c r="H6" s="12" t="s">
        <v>53</v>
      </c>
      <c r="I6" s="5">
        <v>48500000</v>
      </c>
      <c r="J6" s="15">
        <v>4608</v>
      </c>
    </row>
    <row r="7" spans="1:10" s="10" customFormat="1" ht="55.5" customHeight="1" x14ac:dyDescent="0.25">
      <c r="A7" s="5" t="s">
        <v>55</v>
      </c>
      <c r="B7" s="12" t="s">
        <v>24</v>
      </c>
      <c r="C7" s="5"/>
      <c r="D7" s="5"/>
      <c r="E7" s="5"/>
      <c r="F7" s="5">
        <f>490+490+490</f>
        <v>1470</v>
      </c>
      <c r="G7" s="12" t="s">
        <v>11</v>
      </c>
      <c r="H7" s="12" t="s">
        <v>36</v>
      </c>
      <c r="I7" s="6">
        <v>72400000</v>
      </c>
      <c r="J7" s="5">
        <v>5880</v>
      </c>
    </row>
    <row r="8" spans="1:10" s="11" customFormat="1" ht="66" customHeight="1" x14ac:dyDescent="0.25">
      <c r="A8" s="5" t="s">
        <v>57</v>
      </c>
      <c r="B8" s="12" t="s">
        <v>43</v>
      </c>
      <c r="C8" s="12"/>
      <c r="D8" s="13"/>
      <c r="E8" s="13"/>
      <c r="F8" s="5">
        <f>70.8+70.8+F17</f>
        <v>329.65</v>
      </c>
      <c r="G8" s="12" t="s">
        <v>44</v>
      </c>
      <c r="H8" s="12" t="s">
        <v>56</v>
      </c>
      <c r="I8" s="13">
        <v>64200000</v>
      </c>
      <c r="J8" s="13">
        <v>1100</v>
      </c>
    </row>
    <row r="9" spans="1:10" s="11" customFormat="1" ht="42.75" customHeight="1" x14ac:dyDescent="0.25">
      <c r="A9" s="16" t="s">
        <v>58</v>
      </c>
      <c r="B9" s="12" t="s">
        <v>25</v>
      </c>
      <c r="C9" s="17"/>
      <c r="D9" s="17"/>
      <c r="E9" s="17"/>
      <c r="F9" s="17">
        <f>1569.06+1406.08+1252.39</f>
        <v>4227.53</v>
      </c>
      <c r="G9" s="12" t="s">
        <v>34</v>
      </c>
      <c r="H9" s="12" t="s">
        <v>10</v>
      </c>
      <c r="I9" s="17" t="s">
        <v>8</v>
      </c>
      <c r="J9" s="18">
        <v>31360</v>
      </c>
    </row>
    <row r="10" spans="1:10" s="11" customFormat="1" ht="44.25" customHeight="1" x14ac:dyDescent="0.25">
      <c r="A10" s="19" t="s">
        <v>59</v>
      </c>
      <c r="B10" s="12" t="s">
        <v>72</v>
      </c>
      <c r="C10" s="5"/>
      <c r="D10" s="5"/>
      <c r="E10" s="5"/>
      <c r="F10" s="5">
        <f>112.59+112.59+112.59</f>
        <v>337.77</v>
      </c>
      <c r="G10" s="12" t="s">
        <v>26</v>
      </c>
      <c r="H10" s="12" t="s">
        <v>10</v>
      </c>
      <c r="I10" s="5">
        <v>66500000</v>
      </c>
      <c r="J10" s="5">
        <v>1351.07</v>
      </c>
    </row>
    <row r="11" spans="1:10" s="7" customFormat="1" ht="51" customHeight="1" x14ac:dyDescent="0.25">
      <c r="A11" s="26" t="s">
        <v>60</v>
      </c>
      <c r="B11" s="26" t="s">
        <v>46</v>
      </c>
      <c r="C11" s="27" t="s">
        <v>47</v>
      </c>
      <c r="D11" s="26">
        <v>161</v>
      </c>
      <c r="E11" s="26"/>
      <c r="F11" s="26"/>
      <c r="G11" s="27"/>
      <c r="H11" s="27" t="s">
        <v>45</v>
      </c>
      <c r="I11" s="27">
        <v>31400000</v>
      </c>
      <c r="J11" s="26">
        <v>161</v>
      </c>
    </row>
    <row r="12" spans="1:10" s="8" customFormat="1" ht="48.75" customHeight="1" x14ac:dyDescent="0.25">
      <c r="A12" s="20" t="s">
        <v>63</v>
      </c>
      <c r="B12" s="21" t="s">
        <v>61</v>
      </c>
      <c r="C12" s="21"/>
      <c r="D12" s="20"/>
      <c r="E12" s="20"/>
      <c r="F12" s="20">
        <f>101.4+203.5+102</f>
        <v>406.9</v>
      </c>
      <c r="G12" s="21" t="s">
        <v>62</v>
      </c>
      <c r="H12" s="20" t="s">
        <v>7</v>
      </c>
      <c r="I12" s="23">
        <v>64100000</v>
      </c>
      <c r="J12" s="22">
        <v>3000</v>
      </c>
    </row>
    <row r="13" spans="1:10" s="8" customFormat="1" ht="63.75" customHeight="1" x14ac:dyDescent="0.25">
      <c r="A13" s="26" t="s">
        <v>69</v>
      </c>
      <c r="B13" s="27" t="s">
        <v>70</v>
      </c>
      <c r="C13" s="27" t="s">
        <v>71</v>
      </c>
      <c r="D13" s="26">
        <v>400</v>
      </c>
      <c r="E13" s="26"/>
      <c r="F13" s="26"/>
      <c r="G13" s="27"/>
      <c r="H13" s="26" t="s">
        <v>7</v>
      </c>
      <c r="I13" s="28">
        <v>70200000</v>
      </c>
      <c r="J13" s="29">
        <v>400</v>
      </c>
    </row>
    <row r="14" spans="1:10" s="8" customFormat="1" ht="46.5" customHeight="1" x14ac:dyDescent="0.25">
      <c r="A14" s="26" t="s">
        <v>64</v>
      </c>
      <c r="B14" s="27" t="s">
        <v>65</v>
      </c>
      <c r="C14" s="27"/>
      <c r="D14" s="26"/>
      <c r="E14" s="26"/>
      <c r="F14" s="26">
        <v>1980</v>
      </c>
      <c r="G14" s="27" t="s">
        <v>66</v>
      </c>
      <c r="H14" s="27" t="s">
        <v>38</v>
      </c>
      <c r="I14" s="28">
        <v>55300000</v>
      </c>
      <c r="J14" s="29">
        <v>1980</v>
      </c>
    </row>
    <row r="15" spans="1:10" s="7" customFormat="1" ht="51.75" customHeight="1" x14ac:dyDescent="0.25">
      <c r="A15" s="24" t="s">
        <v>67</v>
      </c>
      <c r="B15" s="12" t="s">
        <v>9</v>
      </c>
      <c r="C15" s="13"/>
      <c r="D15" s="13"/>
      <c r="E15" s="13"/>
      <c r="F15" s="13">
        <f>1728</f>
        <v>1728</v>
      </c>
      <c r="G15" s="12" t="s">
        <v>27</v>
      </c>
      <c r="H15" s="12" t="s">
        <v>37</v>
      </c>
      <c r="I15" s="5">
        <v>48600000</v>
      </c>
      <c r="J15" s="5">
        <v>5000</v>
      </c>
    </row>
    <row r="16" spans="1:10" s="7" customFormat="1" ht="53.25" customHeight="1" x14ac:dyDescent="0.25">
      <c r="A16" s="30" t="s">
        <v>68</v>
      </c>
      <c r="B16" s="31" t="s">
        <v>32</v>
      </c>
      <c r="C16" s="31"/>
      <c r="D16" s="32"/>
      <c r="E16" s="32"/>
      <c r="F16" s="32">
        <v>90</v>
      </c>
      <c r="G16" s="31" t="s">
        <v>20</v>
      </c>
      <c r="H16" s="32" t="s">
        <v>13</v>
      </c>
      <c r="I16" s="32">
        <v>79800000</v>
      </c>
      <c r="J16" s="32">
        <v>90</v>
      </c>
    </row>
    <row r="17" spans="1:10" s="7" customFormat="1" ht="53.25" customHeight="1" x14ac:dyDescent="0.25">
      <c r="A17" s="13" t="s">
        <v>73</v>
      </c>
      <c r="B17" s="12" t="s">
        <v>74</v>
      </c>
      <c r="C17" s="12"/>
      <c r="D17" s="13"/>
      <c r="E17" s="13"/>
      <c r="F17" s="13">
        <f>116.35+71.7</f>
        <v>188.05</v>
      </c>
      <c r="G17" s="12" t="s">
        <v>75</v>
      </c>
      <c r="H17" s="13" t="s">
        <v>76</v>
      </c>
      <c r="I17" s="13">
        <v>50100000</v>
      </c>
      <c r="J17" s="13">
        <v>1432</v>
      </c>
    </row>
    <row r="18" spans="1:10" s="7" customFormat="1" ht="53.25" customHeight="1" x14ac:dyDescent="0.25">
      <c r="A18" s="32" t="s">
        <v>77</v>
      </c>
      <c r="B18" s="31" t="s">
        <v>78</v>
      </c>
      <c r="C18" s="31"/>
      <c r="D18" s="32"/>
      <c r="E18" s="32"/>
      <c r="F18" s="32">
        <v>342</v>
      </c>
      <c r="G18" s="31" t="s">
        <v>79</v>
      </c>
      <c r="H18" s="32" t="s">
        <v>80</v>
      </c>
      <c r="I18" s="32">
        <v>48400000</v>
      </c>
      <c r="J18" s="32">
        <v>342</v>
      </c>
    </row>
    <row r="19" spans="1:10" s="7" customFormat="1" ht="53.25" customHeight="1" x14ac:dyDescent="0.25">
      <c r="A19" s="32" t="s">
        <v>81</v>
      </c>
      <c r="B19" s="31" t="s">
        <v>82</v>
      </c>
      <c r="C19" s="31"/>
      <c r="D19" s="32"/>
      <c r="E19" s="32"/>
      <c r="F19" s="32">
        <v>468</v>
      </c>
      <c r="G19" s="31" t="s">
        <v>83</v>
      </c>
      <c r="H19" s="31" t="s">
        <v>15</v>
      </c>
      <c r="I19" s="32">
        <v>55300000</v>
      </c>
      <c r="J19" s="32">
        <v>468</v>
      </c>
    </row>
    <row r="20" spans="1:10" s="7" customFormat="1" ht="53.25" customHeight="1" x14ac:dyDescent="0.25">
      <c r="A20" s="13" t="s">
        <v>84</v>
      </c>
      <c r="B20" s="12" t="s">
        <v>85</v>
      </c>
      <c r="C20" s="12"/>
      <c r="D20" s="13"/>
      <c r="E20" s="13"/>
      <c r="F20" s="13"/>
      <c r="G20" s="12" t="s">
        <v>86</v>
      </c>
      <c r="H20" s="12" t="s">
        <v>13</v>
      </c>
      <c r="I20" s="13">
        <v>80500000</v>
      </c>
      <c r="J20" s="13">
        <v>1390</v>
      </c>
    </row>
    <row r="21" spans="1:10" s="7" customFormat="1" ht="52.5" customHeight="1" x14ac:dyDescent="0.25">
      <c r="A21" s="33" t="s">
        <v>39</v>
      </c>
      <c r="B21" s="31" t="s">
        <v>30</v>
      </c>
      <c r="C21" s="31"/>
      <c r="D21" s="32"/>
      <c r="E21" s="32"/>
      <c r="F21" s="32">
        <v>71.900000000000006</v>
      </c>
      <c r="G21" s="31" t="s">
        <v>87</v>
      </c>
      <c r="H21" s="31" t="s">
        <v>40</v>
      </c>
      <c r="I21" s="30">
        <v>45300000</v>
      </c>
      <c r="J21" s="30">
        <v>71.900000000000006</v>
      </c>
    </row>
    <row r="22" spans="1:10" s="7" customFormat="1" ht="66.75" customHeight="1" x14ac:dyDescent="0.25">
      <c r="A22" s="33" t="s">
        <v>88</v>
      </c>
      <c r="B22" s="31" t="s">
        <v>89</v>
      </c>
      <c r="C22" s="31"/>
      <c r="D22" s="32"/>
      <c r="E22" s="32"/>
      <c r="F22" s="32">
        <v>2979.5</v>
      </c>
      <c r="G22" s="31" t="s">
        <v>90</v>
      </c>
      <c r="H22" s="31" t="s">
        <v>16</v>
      </c>
      <c r="I22" s="30">
        <v>55100000</v>
      </c>
      <c r="J22" s="30">
        <v>2979.5</v>
      </c>
    </row>
    <row r="23" spans="1:10" s="7" customFormat="1" ht="52.5" customHeight="1" x14ac:dyDescent="0.25">
      <c r="A23" s="33" t="s">
        <v>91</v>
      </c>
      <c r="B23" s="31" t="s">
        <v>92</v>
      </c>
      <c r="C23" s="31"/>
      <c r="D23" s="32"/>
      <c r="E23" s="32"/>
      <c r="F23" s="32">
        <v>550</v>
      </c>
      <c r="G23" s="31" t="s">
        <v>42</v>
      </c>
      <c r="H23" s="31" t="s">
        <v>13</v>
      </c>
      <c r="I23" s="30">
        <v>79500000</v>
      </c>
      <c r="J23" s="30">
        <v>550</v>
      </c>
    </row>
    <row r="24" spans="1:10" s="7" customFormat="1" ht="52.5" customHeight="1" x14ac:dyDescent="0.25">
      <c r="A24" s="33" t="s">
        <v>93</v>
      </c>
      <c r="B24" s="31" t="s">
        <v>94</v>
      </c>
      <c r="C24" s="31"/>
      <c r="D24" s="32"/>
      <c r="E24" s="32"/>
      <c r="F24" s="32">
        <v>130</v>
      </c>
      <c r="G24" s="31" t="s">
        <v>95</v>
      </c>
      <c r="H24" s="31" t="s">
        <v>13</v>
      </c>
      <c r="I24" s="30">
        <v>79900000</v>
      </c>
      <c r="J24" s="30">
        <v>130</v>
      </c>
    </row>
    <row r="25" spans="1:10" s="7" customFormat="1" ht="49.5" customHeight="1" x14ac:dyDescent="0.25">
      <c r="A25" s="32" t="s">
        <v>96</v>
      </c>
      <c r="B25" s="32" t="s">
        <v>29</v>
      </c>
      <c r="C25" s="31"/>
      <c r="D25" s="32"/>
      <c r="E25" s="32"/>
      <c r="F25" s="34">
        <v>60</v>
      </c>
      <c r="G25" s="31" t="s">
        <v>97</v>
      </c>
      <c r="H25" s="31" t="s">
        <v>14</v>
      </c>
      <c r="I25" s="31">
        <v>79800000</v>
      </c>
      <c r="J25" s="32">
        <v>60</v>
      </c>
    </row>
    <row r="26" spans="1:10" s="7" customFormat="1" ht="49.5" customHeight="1" x14ac:dyDescent="0.25">
      <c r="A26" s="32" t="s">
        <v>98</v>
      </c>
      <c r="B26" s="31" t="s">
        <v>99</v>
      </c>
      <c r="C26" s="31"/>
      <c r="D26" s="32"/>
      <c r="E26" s="32"/>
      <c r="F26" s="32">
        <v>50</v>
      </c>
      <c r="G26" s="31" t="s">
        <v>100</v>
      </c>
      <c r="H26" s="31" t="s">
        <v>31</v>
      </c>
      <c r="I26" s="31">
        <v>64200000</v>
      </c>
      <c r="J26" s="32">
        <v>50</v>
      </c>
    </row>
    <row r="27" spans="1:10" s="7" customFormat="1" ht="58.5" customHeight="1" x14ac:dyDescent="0.25">
      <c r="A27" s="5" t="s">
        <v>101</v>
      </c>
      <c r="B27" s="12" t="s">
        <v>12</v>
      </c>
      <c r="C27" s="13"/>
      <c r="D27" s="13"/>
      <c r="E27" s="13"/>
      <c r="F27" s="13">
        <f>100</f>
        <v>100</v>
      </c>
      <c r="G27" s="12" t="s">
        <v>102</v>
      </c>
      <c r="H27" s="13" t="s">
        <v>13</v>
      </c>
      <c r="I27" s="13">
        <v>79900000</v>
      </c>
      <c r="J27" s="13">
        <v>1000</v>
      </c>
    </row>
    <row r="28" spans="1:10" s="8" customFormat="1" ht="96.75" customHeight="1" x14ac:dyDescent="0.25">
      <c r="A28" s="19" t="s">
        <v>104</v>
      </c>
      <c r="B28" s="12" t="s">
        <v>21</v>
      </c>
      <c r="C28" s="25" t="s">
        <v>105</v>
      </c>
      <c r="D28" s="13">
        <f>1277.5</f>
        <v>1277.5</v>
      </c>
      <c r="E28" s="13"/>
      <c r="F28" s="13"/>
      <c r="G28" s="12"/>
      <c r="H28" s="13" t="s">
        <v>13</v>
      </c>
      <c r="I28" s="12" t="s">
        <v>103</v>
      </c>
      <c r="J28" s="13">
        <v>4257</v>
      </c>
    </row>
    <row r="29" spans="1:10" s="35" customFormat="1" ht="76.5" customHeight="1" x14ac:dyDescent="0.25">
      <c r="A29" s="5" t="s">
        <v>106</v>
      </c>
      <c r="B29" s="12" t="s">
        <v>107</v>
      </c>
      <c r="C29" s="6"/>
      <c r="D29" s="5"/>
      <c r="E29" s="5"/>
      <c r="F29" s="5"/>
      <c r="G29" s="12" t="s">
        <v>28</v>
      </c>
      <c r="H29" s="12" t="s">
        <v>108</v>
      </c>
      <c r="I29" s="5">
        <v>50100000</v>
      </c>
      <c r="J29" s="5">
        <v>10000</v>
      </c>
    </row>
    <row r="30" spans="1:10" s="8" customFormat="1" ht="39.75" customHeight="1" x14ac:dyDescent="0.25">
      <c r="A30" s="30" t="s">
        <v>109</v>
      </c>
      <c r="B30" s="31" t="s">
        <v>32</v>
      </c>
      <c r="C30" s="31"/>
      <c r="D30" s="32"/>
      <c r="E30" s="32"/>
      <c r="F30" s="32">
        <v>180</v>
      </c>
      <c r="G30" s="31" t="s">
        <v>20</v>
      </c>
      <c r="H30" s="32" t="s">
        <v>13</v>
      </c>
      <c r="I30" s="32">
        <v>79800000</v>
      </c>
      <c r="J30" s="32">
        <v>180</v>
      </c>
    </row>
    <row r="31" spans="1:10" s="8" customFormat="1" ht="60" customHeight="1" x14ac:dyDescent="0.25">
      <c r="A31" s="32" t="s">
        <v>110</v>
      </c>
      <c r="B31" s="31" t="s">
        <v>99</v>
      </c>
      <c r="C31" s="31"/>
      <c r="D31" s="32"/>
      <c r="E31" s="32"/>
      <c r="F31" s="32">
        <v>50</v>
      </c>
      <c r="G31" s="31" t="s">
        <v>100</v>
      </c>
      <c r="H31" s="31" t="s">
        <v>31</v>
      </c>
      <c r="I31" s="31">
        <v>64200000</v>
      </c>
      <c r="J31" s="32">
        <v>50</v>
      </c>
    </row>
    <row r="32" spans="1:10" s="36" customFormat="1" ht="70.5" customHeight="1" x14ac:dyDescent="0.2">
      <c r="A32" s="26" t="s">
        <v>113</v>
      </c>
      <c r="B32" s="26" t="s">
        <v>46</v>
      </c>
      <c r="C32" s="27"/>
      <c r="D32" s="26"/>
      <c r="E32" s="26"/>
      <c r="F32" s="26">
        <f>41+12.3+36.9+12.3</f>
        <v>102.49999999999999</v>
      </c>
      <c r="G32" s="27" t="s">
        <v>111</v>
      </c>
      <c r="H32" s="27" t="s">
        <v>45</v>
      </c>
      <c r="I32" s="27" t="s">
        <v>112</v>
      </c>
      <c r="J32" s="26">
        <v>639.6</v>
      </c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2020-04-24T11:20:29Z</dcterms:modified>
</cp:coreProperties>
</file>