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E13" i="1" l="1"/>
  <c r="E20" i="1" l="1"/>
  <c r="E11" i="1" l="1"/>
  <c r="E5" i="1" l="1"/>
  <c r="E21" i="1"/>
  <c r="E7" i="1"/>
  <c r="E4" i="1" l="1"/>
  <c r="E8" i="1"/>
  <c r="E30" i="1"/>
  <c r="D14" i="1" l="1"/>
  <c r="E6" i="1"/>
  <c r="E17" i="1" l="1"/>
</calcChain>
</file>

<file path=xl/sharedStrings.xml><?xml version="1.0" encoding="utf-8"?>
<sst xmlns="http://schemas.openxmlformats.org/spreadsheetml/2006/main" count="136" uniqueCount="114">
  <si>
    <t>შპს; ი/მ</t>
  </si>
  <si>
    <t>საქონლის დასახელება</t>
  </si>
  <si>
    <t>მომსახურების დასახელება</t>
  </si>
  <si>
    <t>CPV</t>
  </si>
  <si>
    <t>116/2016</t>
  </si>
  <si>
    <t>ა/მ რეცხვა</t>
  </si>
  <si>
    <t>ხელშეკრულების ტიპი</t>
  </si>
  <si>
    <t>გამარტ.შესყიდვა</t>
  </si>
  <si>
    <t>117/2016</t>
  </si>
  <si>
    <t>საწვავის შესყიდვა</t>
  </si>
  <si>
    <t>O9100000</t>
  </si>
  <si>
    <t>კონსკონსოლიდირებული ტენდერი</t>
  </si>
  <si>
    <t xml:space="preserve">Efix Euro Premium </t>
  </si>
  <si>
    <t>118/2016</t>
  </si>
  <si>
    <t>სსიპ “სახელისუფლებო სპეციალური კავშირგაბმულობის სააგენტო“</t>
  </si>
  <si>
    <t>შპს ვისოლი პეტროლიუმ ჯორჯია</t>
  </si>
  <si>
    <t>შპს რომპეტროლ საქართველი</t>
  </si>
  <si>
    <t xml:space="preserve">სახელისუფლებო სპეციალური კავშირგაბმულობით მომსახურების </t>
  </si>
  <si>
    <t>გამარტ.შესყიდვა SMP150001347</t>
  </si>
  <si>
    <t>სახელისუფლებო სპეციალური კავშირგაბმულობით მომსახურების შესყიდვა</t>
  </si>
  <si>
    <t>119/2016</t>
  </si>
  <si>
    <t>შპს ბორჯომი ვოთერს</t>
  </si>
  <si>
    <t>ბუნებრივი წყლის შესყიდვა</t>
  </si>
  <si>
    <t>შპს საქართველოს ფოსტა</t>
  </si>
  <si>
    <t>საფოსტო-საკურიერო მომსახურება</t>
  </si>
  <si>
    <t>120/2016</t>
  </si>
  <si>
    <t>საფოსტო-საკურიერო მომსახურების შესყიდვა</t>
  </si>
  <si>
    <t>წარმომადგენლობითი ხარჯი</t>
  </si>
  <si>
    <t>ზეინკალ-ავტოშემკეთებლის მომსახურება</t>
  </si>
  <si>
    <t>122/2016</t>
  </si>
  <si>
    <t>შპს კია მოტორს ჯორჯია</t>
  </si>
  <si>
    <t>გარანტიით გათვალისწინებული თანმდევი ფასიანი ტექნიკური მომსახურება</t>
  </si>
  <si>
    <t>O9200000; 34300000;42900000;50100000</t>
  </si>
  <si>
    <t>წერ N02/15</t>
  </si>
  <si>
    <t>სსიპ საქართველოს საკანონმდებლო მაცნე</t>
  </si>
  <si>
    <t>დაშვება, გამოქვეყნება</t>
  </si>
  <si>
    <t>ნორმატიული აქტების გამოქვეყნება</t>
  </si>
  <si>
    <t>ნორმატიული აქტით დადგენილი გადასახადები</t>
  </si>
  <si>
    <t>123/2016</t>
  </si>
  <si>
    <t>შპს მაგთი</t>
  </si>
  <si>
    <t>კონსოლიდირებული ტენდერი</t>
  </si>
  <si>
    <t>124/2016</t>
  </si>
  <si>
    <t>ჰიგიენა</t>
  </si>
  <si>
    <t>125/2016</t>
  </si>
  <si>
    <t>შპს კირიბი</t>
  </si>
  <si>
    <t>ერთჯერადი ჭიქები</t>
  </si>
  <si>
    <t>სატელეკომუნიკაციო მომსახურება</t>
  </si>
  <si>
    <t>18400000;19600000;33700000;39200000;39500000;39800000</t>
  </si>
  <si>
    <t>126/2016</t>
  </si>
  <si>
    <t>შპს ამბასადორი</t>
  </si>
  <si>
    <t>გამარტ.შესყიდვა (წარმომადგენლობითი ხარჯი)</t>
  </si>
  <si>
    <t>55120000; 55300000</t>
  </si>
  <si>
    <t>საკონფერენციო დარბაზის დაქირავება ტექნიკური აღჭურვილობითა და ყავის შესვენებით</t>
  </si>
  <si>
    <t>სს "ექსპრეს სერვისი"</t>
  </si>
  <si>
    <t>127/2016</t>
  </si>
  <si>
    <t>შპს დეგაპრინტი</t>
  </si>
  <si>
    <t>პირადობის დამადასტურებელი პლასტიკური ბარათები</t>
  </si>
  <si>
    <t>128/2016</t>
  </si>
  <si>
    <t>შპს კავკასიის ციფრული ქსელი</t>
  </si>
  <si>
    <t>K/MOA/S/000012/16</t>
  </si>
  <si>
    <t>სს კოპენბური</t>
  </si>
  <si>
    <t>ავტომანქანების დაზღვევა</t>
  </si>
  <si>
    <t>კ-0123/2016</t>
  </si>
  <si>
    <t>შპს კავკასუს ონლაინი</t>
  </si>
  <si>
    <t>ინტერნეტმომსახურება</t>
  </si>
  <si>
    <t>გამ.ელ.ტენდერი</t>
  </si>
  <si>
    <t>129/2016</t>
  </si>
  <si>
    <t>სს სილქნეტი</t>
  </si>
  <si>
    <t>სატელევიზიო მომსახურება</t>
  </si>
  <si>
    <t>130/2016</t>
  </si>
  <si>
    <t>შპს ვიქტორია სექიურიტი</t>
  </si>
  <si>
    <t>ცოცხალი დაცვის მომსახურება</t>
  </si>
  <si>
    <t>131/2016</t>
  </si>
  <si>
    <t>შპს კოპიპრინტი-2000</t>
  </si>
  <si>
    <t>სავიზიტო ბარათები და ტექსტური შტამპი</t>
  </si>
  <si>
    <t>გამარტ. შესყიდვა</t>
  </si>
  <si>
    <t>შპს დეკორი</t>
  </si>
  <si>
    <t>საბეჭდი ქაღალდი</t>
  </si>
  <si>
    <t>კ-0124/2016</t>
  </si>
  <si>
    <t>ს/მ</t>
  </si>
  <si>
    <t>სსიპ სახელმწიფო შესყიდვების სააგენტო</t>
  </si>
  <si>
    <t>სატენდერო განცხადებების გამოქვეყნების საფასური</t>
  </si>
  <si>
    <t>132/2016</t>
  </si>
  <si>
    <t>შპს ტექნოჰაუს</t>
  </si>
  <si>
    <t>მობილური ტელეფონი</t>
  </si>
  <si>
    <t>მსუბუქი ავტომანქანისათვის რეცხვის შესყიდვა</t>
  </si>
  <si>
    <t>ი/მ ლია ოშაყმაშვილი</t>
  </si>
  <si>
    <t>133/2016</t>
  </si>
  <si>
    <t>შპს გამა+</t>
  </si>
  <si>
    <t>ნათურები</t>
  </si>
  <si>
    <t>31200000; 31500000</t>
  </si>
  <si>
    <t>134/2016</t>
  </si>
  <si>
    <t>აბრა (ნუმერაცია)</t>
  </si>
  <si>
    <t>135/2016</t>
  </si>
  <si>
    <t>შპს ალტერნატიული უსაფრთხოება</t>
  </si>
  <si>
    <t>ვიდეო სათვალთვალო სისტემის შესყიდვა (მონტაჟით)</t>
  </si>
  <si>
    <t>136/2016</t>
  </si>
  <si>
    <t>შპს თხუნელა-პროფი +</t>
  </si>
  <si>
    <t>შიდა საკანალიზაციო ქსელის გაწმენდის მომსახურება</t>
  </si>
  <si>
    <t>137/2016</t>
  </si>
  <si>
    <t>წიგნის აკინძვა</t>
  </si>
  <si>
    <t>მონაცემთა გადაცემის ტექნიკური მხარდაჭერის მომსახურება</t>
  </si>
  <si>
    <t>138/2016</t>
  </si>
  <si>
    <t>შპს კია მოტორსი</t>
  </si>
  <si>
    <t>ტალახისაგან დამცავი პლასტმასის ფართუკი</t>
  </si>
  <si>
    <t>139/2016</t>
  </si>
  <si>
    <t>შპს ახალი ყავის კომპანია</t>
  </si>
  <si>
    <t>ყავის მარცვალი</t>
  </si>
  <si>
    <t>121/2016+A8:J8</t>
  </si>
  <si>
    <t>ხელშეკრულების N 2016</t>
  </si>
  <si>
    <t>შესყიდვის თანხა  (ლარი)</t>
  </si>
  <si>
    <t>მომსახურების ფასი                (ლარი)</t>
  </si>
  <si>
    <t>ხელშეკრულების ღირებულება (ლარი)</t>
  </si>
  <si>
    <t xml:space="preserve"> ხელშეკრულებების რეესტრი                                                                                                                                                                                                                                                                                                                    (2016  წლის პირველი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</si>
</sst>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rgb="FFFF0000"/>
      <name val="Sylfaen"/>
      <family val="1"/>
      <charset val="204"/>
      <scheme val="minor"/>
    </font>
    <font>
      <sz val="11"/>
      <color rgb="FFFF0000"/>
      <name val="Sylfaen"/>
      <family val="1"/>
      <charset val="204"/>
      <scheme val="minor"/>
    </font>
    <font>
      <b/>
      <sz val="11"/>
      <color rgb="FFFF0000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17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wrapText="1"/>
    </xf>
    <xf numFmtId="3" fontId="2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sqref="A1:I1"/>
    </sheetView>
  </sheetViews>
  <sheetFormatPr defaultRowHeight="15" x14ac:dyDescent="0.25"/>
  <cols>
    <col min="1" max="1" width="12.125" customWidth="1"/>
    <col min="2" max="2" width="22.125" customWidth="1"/>
    <col min="3" max="3" width="29.375" customWidth="1"/>
    <col min="4" max="4" width="29" customWidth="1"/>
    <col min="5" max="5" width="23.875" customWidth="1"/>
    <col min="6" max="6" width="24" customWidth="1"/>
    <col min="7" max="7" width="25.625" customWidth="1"/>
    <col min="8" max="8" width="18" customWidth="1"/>
    <col min="9" max="9" width="19.25" customWidth="1"/>
  </cols>
  <sheetData>
    <row r="1" spans="1:9" ht="80.25" customHeight="1" x14ac:dyDescent="0.25">
      <c r="A1" s="21" t="s">
        <v>113</v>
      </c>
      <c r="B1" s="20"/>
      <c r="C1" s="20"/>
      <c r="D1" s="20"/>
      <c r="E1" s="20"/>
      <c r="F1" s="20"/>
      <c r="G1" s="20"/>
      <c r="H1" s="20"/>
      <c r="I1" s="20"/>
    </row>
    <row r="2" spans="1:9" ht="45" x14ac:dyDescent="0.25">
      <c r="A2" s="1" t="s">
        <v>109</v>
      </c>
      <c r="B2" s="2" t="s">
        <v>0</v>
      </c>
      <c r="C2" s="2" t="s">
        <v>1</v>
      </c>
      <c r="D2" s="1" t="s">
        <v>110</v>
      </c>
      <c r="E2" s="1" t="s">
        <v>111</v>
      </c>
      <c r="F2" s="1" t="s">
        <v>2</v>
      </c>
      <c r="G2" s="2" t="s">
        <v>6</v>
      </c>
      <c r="H2" s="2" t="s">
        <v>3</v>
      </c>
      <c r="I2" s="1" t="s">
        <v>112</v>
      </c>
    </row>
    <row r="3" spans="1:9" s="4" customForma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s="8" customFormat="1" ht="30" x14ac:dyDescent="0.25">
      <c r="A4" s="6" t="s">
        <v>4</v>
      </c>
      <c r="B4" s="7" t="s">
        <v>15</v>
      </c>
      <c r="C4" s="7" t="s">
        <v>85</v>
      </c>
      <c r="D4" s="6"/>
      <c r="E4" s="6">
        <f>100+160+160</f>
        <v>420</v>
      </c>
      <c r="F4" s="6" t="s">
        <v>5</v>
      </c>
      <c r="G4" s="6" t="s">
        <v>7</v>
      </c>
      <c r="H4" s="6">
        <v>50100000</v>
      </c>
      <c r="I4" s="6">
        <v>2200</v>
      </c>
    </row>
    <row r="5" spans="1:9" s="8" customFormat="1" ht="30" x14ac:dyDescent="0.25">
      <c r="A5" s="6" t="s">
        <v>8</v>
      </c>
      <c r="B5" s="7" t="s">
        <v>16</v>
      </c>
      <c r="C5" s="6" t="s">
        <v>9</v>
      </c>
      <c r="D5" s="6"/>
      <c r="E5" s="6">
        <f>1102.5+723.55+686.98</f>
        <v>2513.0299999999997</v>
      </c>
      <c r="F5" s="16" t="s">
        <v>12</v>
      </c>
      <c r="G5" s="7" t="s">
        <v>11</v>
      </c>
      <c r="H5" s="6" t="s">
        <v>10</v>
      </c>
      <c r="I5" s="15">
        <v>17640</v>
      </c>
    </row>
    <row r="6" spans="1:9" s="8" customFormat="1" ht="77.25" customHeight="1" x14ac:dyDescent="0.25">
      <c r="A6" s="6" t="s">
        <v>13</v>
      </c>
      <c r="B6" s="7" t="s">
        <v>14</v>
      </c>
      <c r="C6" s="7" t="s">
        <v>19</v>
      </c>
      <c r="D6" s="6"/>
      <c r="E6" s="6">
        <f>70.8+70.8+70.8</f>
        <v>212.39999999999998</v>
      </c>
      <c r="F6" s="7" t="s">
        <v>17</v>
      </c>
      <c r="G6" s="7" t="s">
        <v>18</v>
      </c>
      <c r="H6" s="6">
        <v>64200000</v>
      </c>
      <c r="I6" s="6">
        <v>1100</v>
      </c>
    </row>
    <row r="7" spans="1:9" s="8" customFormat="1" ht="31.5" customHeight="1" x14ac:dyDescent="0.25">
      <c r="A7" s="6" t="s">
        <v>20</v>
      </c>
      <c r="B7" s="7" t="s">
        <v>23</v>
      </c>
      <c r="C7" s="14" t="s">
        <v>26</v>
      </c>
      <c r="D7" s="6"/>
      <c r="E7" s="6">
        <f>764.14+262.29+862.08</f>
        <v>1888.5100000000002</v>
      </c>
      <c r="F7" s="7" t="s">
        <v>24</v>
      </c>
      <c r="G7" s="6" t="s">
        <v>7</v>
      </c>
      <c r="H7" s="6">
        <v>64100000</v>
      </c>
      <c r="I7" s="15">
        <v>12000</v>
      </c>
    </row>
    <row r="8" spans="1:9" s="8" customFormat="1" ht="30" x14ac:dyDescent="0.25">
      <c r="A8" s="6" t="s">
        <v>25</v>
      </c>
      <c r="B8" s="7" t="s">
        <v>21</v>
      </c>
      <c r="C8" s="6" t="s">
        <v>22</v>
      </c>
      <c r="D8" s="6"/>
      <c r="E8" s="6">
        <f>240+120+120+120+120</f>
        <v>720</v>
      </c>
      <c r="F8" s="6"/>
      <c r="G8" s="7" t="s">
        <v>27</v>
      </c>
      <c r="H8" s="6">
        <v>41100000</v>
      </c>
      <c r="I8" s="6">
        <v>1200</v>
      </c>
    </row>
    <row r="9" spans="1:9" s="12" customFormat="1" ht="45" x14ac:dyDescent="0.25">
      <c r="A9" s="10" t="s">
        <v>108</v>
      </c>
      <c r="B9" s="11" t="s">
        <v>53</v>
      </c>
      <c r="C9" s="10"/>
      <c r="D9" s="10"/>
      <c r="E9" s="10">
        <v>585</v>
      </c>
      <c r="F9" s="11" t="s">
        <v>28</v>
      </c>
      <c r="G9" s="10" t="s">
        <v>7</v>
      </c>
      <c r="H9" s="10">
        <v>50100000</v>
      </c>
      <c r="I9" s="10">
        <v>585</v>
      </c>
    </row>
    <row r="10" spans="1:9" s="8" customFormat="1" ht="75.75" customHeight="1" x14ac:dyDescent="0.25">
      <c r="A10" s="6" t="s">
        <v>29</v>
      </c>
      <c r="B10" s="7" t="s">
        <v>30</v>
      </c>
      <c r="C10" s="6"/>
      <c r="D10" s="6"/>
      <c r="E10" s="6"/>
      <c r="F10" s="7" t="s">
        <v>31</v>
      </c>
      <c r="G10" s="6" t="s">
        <v>7</v>
      </c>
      <c r="H10" s="7" t="s">
        <v>32</v>
      </c>
      <c r="I10" s="6">
        <v>1722</v>
      </c>
    </row>
    <row r="11" spans="1:9" s="8" customFormat="1" ht="48" customHeight="1" x14ac:dyDescent="0.25">
      <c r="A11" s="6" t="s">
        <v>38</v>
      </c>
      <c r="B11" s="7" t="s">
        <v>63</v>
      </c>
      <c r="C11" s="6"/>
      <c r="D11" s="6"/>
      <c r="E11" s="6">
        <f>218.06+520+520</f>
        <v>1258.06</v>
      </c>
      <c r="F11" s="7" t="s">
        <v>64</v>
      </c>
      <c r="G11" s="6" t="s">
        <v>65</v>
      </c>
      <c r="H11" s="7">
        <v>72400000</v>
      </c>
      <c r="I11" s="6">
        <v>5980</v>
      </c>
    </row>
    <row r="12" spans="1:9" s="8" customFormat="1" ht="30" x14ac:dyDescent="0.25">
      <c r="A12" s="9" t="s">
        <v>33</v>
      </c>
      <c r="B12" s="7" t="s">
        <v>34</v>
      </c>
      <c r="C12" s="6" t="s">
        <v>35</v>
      </c>
      <c r="D12" s="6"/>
      <c r="E12" s="6">
        <v>2112</v>
      </c>
      <c r="F12" s="7" t="s">
        <v>36</v>
      </c>
      <c r="G12" s="7" t="s">
        <v>37</v>
      </c>
      <c r="H12" s="6">
        <v>48600000</v>
      </c>
      <c r="I12" s="6">
        <v>5000</v>
      </c>
    </row>
    <row r="13" spans="1:9" s="8" customFormat="1" ht="38.25" customHeight="1" x14ac:dyDescent="0.25">
      <c r="A13" s="6" t="s">
        <v>62</v>
      </c>
      <c r="B13" s="6" t="s">
        <v>39</v>
      </c>
      <c r="C13" s="6"/>
      <c r="D13" s="6"/>
      <c r="E13" s="6">
        <f>265.58+14.5+14.5+357.16</f>
        <v>651.74</v>
      </c>
      <c r="F13" s="7" t="s">
        <v>46</v>
      </c>
      <c r="G13" s="7" t="s">
        <v>40</v>
      </c>
      <c r="H13" s="6">
        <v>64200000</v>
      </c>
      <c r="I13" s="6">
        <v>5000</v>
      </c>
    </row>
    <row r="14" spans="1:9" s="8" customFormat="1" ht="60" x14ac:dyDescent="0.25">
      <c r="A14" s="6" t="s">
        <v>41</v>
      </c>
      <c r="B14" s="6" t="s">
        <v>86</v>
      </c>
      <c r="C14" s="6" t="s">
        <v>42</v>
      </c>
      <c r="D14" s="6">
        <f>1410.4+980.6</f>
        <v>2391</v>
      </c>
      <c r="E14" s="6"/>
      <c r="F14" s="6"/>
      <c r="G14" s="6" t="s">
        <v>7</v>
      </c>
      <c r="H14" s="7" t="s">
        <v>47</v>
      </c>
      <c r="I14" s="6"/>
    </row>
    <row r="15" spans="1:9" s="12" customFormat="1" ht="46.5" customHeight="1" x14ac:dyDescent="0.25">
      <c r="A15" s="10" t="s">
        <v>43</v>
      </c>
      <c r="B15" s="10" t="s">
        <v>44</v>
      </c>
      <c r="C15" s="10" t="s">
        <v>45</v>
      </c>
      <c r="D15" s="10">
        <v>699</v>
      </c>
      <c r="E15" s="10"/>
      <c r="F15" s="10"/>
      <c r="G15" s="11" t="s">
        <v>50</v>
      </c>
      <c r="H15" s="10">
        <v>39200000</v>
      </c>
      <c r="I15" s="10">
        <v>699</v>
      </c>
    </row>
    <row r="16" spans="1:9" s="8" customFormat="1" ht="95.25" customHeight="1" x14ac:dyDescent="0.25">
      <c r="A16" s="10" t="s">
        <v>48</v>
      </c>
      <c r="B16" s="10" t="s">
        <v>49</v>
      </c>
      <c r="C16" s="10"/>
      <c r="D16" s="10"/>
      <c r="E16" s="13">
        <v>1000</v>
      </c>
      <c r="F16" s="11" t="s">
        <v>52</v>
      </c>
      <c r="G16" s="11" t="s">
        <v>50</v>
      </c>
      <c r="H16" s="11" t="s">
        <v>51</v>
      </c>
      <c r="I16" s="10">
        <v>1000</v>
      </c>
    </row>
    <row r="17" spans="1:9" s="8" customFormat="1" ht="70.5" customHeight="1" x14ac:dyDescent="0.25">
      <c r="A17" s="6" t="s">
        <v>54</v>
      </c>
      <c r="B17" s="7" t="s">
        <v>58</v>
      </c>
      <c r="C17" s="6"/>
      <c r="D17" s="6"/>
      <c r="E17" s="6">
        <f>100+100</f>
        <v>200</v>
      </c>
      <c r="F17" s="7" t="s">
        <v>101</v>
      </c>
      <c r="G17" s="7" t="s">
        <v>7</v>
      </c>
      <c r="H17" s="6">
        <v>72300000</v>
      </c>
      <c r="I17" s="6">
        <v>1100</v>
      </c>
    </row>
    <row r="18" spans="1:9" s="12" customFormat="1" ht="57.75" customHeight="1" x14ac:dyDescent="0.25">
      <c r="A18" s="10" t="s">
        <v>57</v>
      </c>
      <c r="B18" s="10" t="s">
        <v>55</v>
      </c>
      <c r="C18" s="11" t="s">
        <v>56</v>
      </c>
      <c r="D18" s="10">
        <v>405.08</v>
      </c>
      <c r="E18" s="10"/>
      <c r="F18" s="10"/>
      <c r="G18" s="10" t="s">
        <v>7</v>
      </c>
      <c r="H18" s="10">
        <v>22400000</v>
      </c>
      <c r="I18" s="10">
        <v>405.08</v>
      </c>
    </row>
    <row r="19" spans="1:9" s="8" customFormat="1" ht="36.75" customHeight="1" x14ac:dyDescent="0.25">
      <c r="A19" s="7" t="s">
        <v>59</v>
      </c>
      <c r="B19" s="6" t="s">
        <v>60</v>
      </c>
      <c r="C19" s="6"/>
      <c r="D19" s="6"/>
      <c r="E19" s="6">
        <f>259.5+259.43+259.43</f>
        <v>778.36000000000013</v>
      </c>
      <c r="F19" s="7" t="s">
        <v>61</v>
      </c>
      <c r="G19" s="6" t="s">
        <v>7</v>
      </c>
      <c r="H19" s="6">
        <v>66500000</v>
      </c>
      <c r="I19" s="6">
        <v>2853.8</v>
      </c>
    </row>
    <row r="20" spans="1:9" s="8" customFormat="1" ht="30" x14ac:dyDescent="0.25">
      <c r="A20" s="6" t="s">
        <v>66</v>
      </c>
      <c r="B20" s="6" t="s">
        <v>67</v>
      </c>
      <c r="C20" s="6"/>
      <c r="D20" s="6"/>
      <c r="E20" s="6">
        <f>69.82+69.78+67.31</f>
        <v>206.91</v>
      </c>
      <c r="F20" s="7" t="s">
        <v>68</v>
      </c>
      <c r="G20" s="6" t="s">
        <v>7</v>
      </c>
      <c r="H20" s="6">
        <v>92200000</v>
      </c>
      <c r="I20" s="6">
        <v>770</v>
      </c>
    </row>
    <row r="21" spans="1:9" s="8" customFormat="1" ht="33.75" customHeight="1" x14ac:dyDescent="0.25">
      <c r="A21" s="6" t="s">
        <v>69</v>
      </c>
      <c r="B21" s="7" t="s">
        <v>70</v>
      </c>
      <c r="C21" s="6"/>
      <c r="D21" s="6"/>
      <c r="E21" s="6">
        <f>1093.8+1220</f>
        <v>2313.8000000000002</v>
      </c>
      <c r="F21" s="7" t="s">
        <v>71</v>
      </c>
      <c r="G21" s="6" t="s">
        <v>65</v>
      </c>
      <c r="H21" s="6">
        <v>79700000</v>
      </c>
      <c r="I21" s="6">
        <v>14030</v>
      </c>
    </row>
    <row r="22" spans="1:9" s="12" customFormat="1" ht="41.25" customHeight="1" x14ac:dyDescent="0.25">
      <c r="A22" s="10" t="s">
        <v>72</v>
      </c>
      <c r="B22" s="11" t="s">
        <v>73</v>
      </c>
      <c r="C22" s="11" t="s">
        <v>74</v>
      </c>
      <c r="D22" s="10">
        <v>595</v>
      </c>
      <c r="E22" s="10"/>
      <c r="F22" s="10"/>
      <c r="G22" s="10" t="s">
        <v>75</v>
      </c>
      <c r="H22" s="10">
        <v>30100000</v>
      </c>
      <c r="I22" s="10">
        <v>595</v>
      </c>
    </row>
    <row r="23" spans="1:9" s="12" customFormat="1" ht="33.75" customHeight="1" x14ac:dyDescent="0.25">
      <c r="A23" s="10" t="s">
        <v>78</v>
      </c>
      <c r="B23" s="10" t="s">
        <v>76</v>
      </c>
      <c r="C23" s="10" t="s">
        <v>77</v>
      </c>
      <c r="D23" s="10"/>
      <c r="E23" s="10">
        <v>1540</v>
      </c>
      <c r="F23" s="10"/>
      <c r="G23" s="11" t="s">
        <v>40</v>
      </c>
      <c r="H23" s="10">
        <v>30100000</v>
      </c>
      <c r="I23" s="10">
        <v>1540</v>
      </c>
    </row>
    <row r="24" spans="1:9" s="12" customFormat="1" ht="69" customHeight="1" x14ac:dyDescent="0.25">
      <c r="A24" s="10" t="s">
        <v>79</v>
      </c>
      <c r="B24" s="11" t="s">
        <v>80</v>
      </c>
      <c r="C24" s="10"/>
      <c r="D24" s="10"/>
      <c r="E24" s="10">
        <v>125</v>
      </c>
      <c r="F24" s="11" t="s">
        <v>81</v>
      </c>
      <c r="G24" s="10" t="s">
        <v>75</v>
      </c>
      <c r="H24" s="10">
        <v>75100000</v>
      </c>
      <c r="I24" s="10"/>
    </row>
    <row r="25" spans="1:9" s="12" customFormat="1" ht="20.25" customHeight="1" x14ac:dyDescent="0.25">
      <c r="A25" s="10" t="s">
        <v>82</v>
      </c>
      <c r="B25" s="10" t="s">
        <v>83</v>
      </c>
      <c r="C25" s="10" t="s">
        <v>84</v>
      </c>
      <c r="D25" s="10">
        <v>309</v>
      </c>
      <c r="E25" s="10"/>
      <c r="F25" s="10"/>
      <c r="G25" s="10" t="s">
        <v>75</v>
      </c>
      <c r="H25" s="10">
        <v>32200000</v>
      </c>
      <c r="I25" s="10">
        <v>309</v>
      </c>
    </row>
    <row r="26" spans="1:9" s="19" customFormat="1" ht="29.25" customHeight="1" x14ac:dyDescent="0.25">
      <c r="A26" s="17" t="s">
        <v>87</v>
      </c>
      <c r="B26" s="17" t="s">
        <v>88</v>
      </c>
      <c r="C26" s="17" t="s">
        <v>89</v>
      </c>
      <c r="D26" s="17">
        <v>360</v>
      </c>
      <c r="E26" s="17"/>
      <c r="F26" s="17"/>
      <c r="G26" s="17" t="s">
        <v>75</v>
      </c>
      <c r="H26" s="17" t="s">
        <v>90</v>
      </c>
      <c r="I26" s="17">
        <v>360</v>
      </c>
    </row>
    <row r="27" spans="1:9" s="12" customFormat="1" ht="43.5" customHeight="1" x14ac:dyDescent="0.25">
      <c r="A27" s="10" t="s">
        <v>91</v>
      </c>
      <c r="B27" s="11" t="s">
        <v>73</v>
      </c>
      <c r="C27" s="10" t="s">
        <v>92</v>
      </c>
      <c r="D27" s="10">
        <v>60</v>
      </c>
      <c r="E27" s="10"/>
      <c r="F27" s="10"/>
      <c r="G27" s="10" t="s">
        <v>75</v>
      </c>
      <c r="H27" s="10">
        <v>44400000</v>
      </c>
      <c r="I27" s="10">
        <v>60</v>
      </c>
    </row>
    <row r="28" spans="1:9" s="19" customFormat="1" ht="53.25" customHeight="1" x14ac:dyDescent="0.25">
      <c r="A28" s="17" t="s">
        <v>93</v>
      </c>
      <c r="B28" s="18" t="s">
        <v>94</v>
      </c>
      <c r="C28" s="18" t="s">
        <v>95</v>
      </c>
      <c r="D28" s="17">
        <v>340</v>
      </c>
      <c r="E28" s="17"/>
      <c r="F28" s="17"/>
      <c r="G28" s="17" t="s">
        <v>75</v>
      </c>
      <c r="H28" s="17">
        <v>32300000</v>
      </c>
      <c r="I28" s="17">
        <v>340</v>
      </c>
    </row>
    <row r="29" spans="1:9" s="19" customFormat="1" ht="53.25" customHeight="1" x14ac:dyDescent="0.25">
      <c r="A29" s="17" t="s">
        <v>96</v>
      </c>
      <c r="B29" s="18" t="s">
        <v>97</v>
      </c>
      <c r="C29" s="17"/>
      <c r="D29" s="17"/>
      <c r="E29" s="17">
        <v>400</v>
      </c>
      <c r="F29" s="18" t="s">
        <v>98</v>
      </c>
      <c r="G29" s="17" t="s">
        <v>75</v>
      </c>
      <c r="H29" s="17">
        <v>90400000</v>
      </c>
      <c r="I29" s="17">
        <v>400</v>
      </c>
    </row>
    <row r="30" spans="1:9" s="8" customFormat="1" ht="24" customHeight="1" x14ac:dyDescent="0.25">
      <c r="A30" s="6" t="s">
        <v>99</v>
      </c>
      <c r="B30" s="7" t="s">
        <v>73</v>
      </c>
      <c r="C30" s="6"/>
      <c r="D30" s="6"/>
      <c r="E30" s="6">
        <f>77+28+95</f>
        <v>200</v>
      </c>
      <c r="F30" s="6" t="s">
        <v>100</v>
      </c>
      <c r="G30" s="6" t="s">
        <v>75</v>
      </c>
      <c r="H30" s="6">
        <v>79900000</v>
      </c>
      <c r="I30" s="6">
        <v>2500</v>
      </c>
    </row>
    <row r="31" spans="1:9" s="19" customFormat="1" ht="33" customHeight="1" x14ac:dyDescent="0.25">
      <c r="A31" s="17" t="s">
        <v>102</v>
      </c>
      <c r="B31" s="17" t="s">
        <v>103</v>
      </c>
      <c r="C31" s="18" t="s">
        <v>104</v>
      </c>
      <c r="D31" s="17">
        <v>45</v>
      </c>
      <c r="E31" s="17"/>
      <c r="F31" s="17"/>
      <c r="G31" s="17" t="s">
        <v>75</v>
      </c>
      <c r="H31" s="17">
        <v>34300000</v>
      </c>
      <c r="I31" s="17">
        <v>45</v>
      </c>
    </row>
    <row r="32" spans="1:9" s="19" customFormat="1" ht="36" customHeight="1" x14ac:dyDescent="0.25">
      <c r="A32" s="17" t="s">
        <v>105</v>
      </c>
      <c r="B32" s="18" t="s">
        <v>106</v>
      </c>
      <c r="C32" s="17" t="s">
        <v>107</v>
      </c>
      <c r="D32" s="17"/>
      <c r="E32" s="17">
        <v>952</v>
      </c>
      <c r="F32" s="17"/>
      <c r="G32" s="17" t="s">
        <v>75</v>
      </c>
      <c r="H32" s="17">
        <v>15800000</v>
      </c>
      <c r="I32" s="17">
        <v>952</v>
      </c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9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2016-04-27T15:51:11Z</dcterms:modified>
</cp:coreProperties>
</file>