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2" i="1" l="1"/>
  <c r="F16" i="1" l="1"/>
  <c r="F10" i="1"/>
  <c r="D23" i="1" l="1"/>
  <c r="F13" i="1"/>
  <c r="F11" i="1"/>
  <c r="F9" i="1"/>
  <c r="F8" i="1"/>
  <c r="F5" i="1"/>
  <c r="F4" i="1"/>
  <c r="F6" i="1" l="1"/>
  <c r="F7" i="1"/>
  <c r="F15" i="1" l="1"/>
</calcChain>
</file>

<file path=xl/sharedStrings.xml><?xml version="1.0" encoding="utf-8"?>
<sst xmlns="http://schemas.openxmlformats.org/spreadsheetml/2006/main" count="195" uniqueCount="160">
  <si>
    <t>საქონლის დასახელება</t>
  </si>
  <si>
    <t>მომსახურების დასახელება</t>
  </si>
  <si>
    <t>CPV</t>
  </si>
  <si>
    <t>ხელშეკრულების ღირებულება</t>
  </si>
  <si>
    <t>გადახდილი თანხა</t>
  </si>
  <si>
    <t>მომსახურების ფასი</t>
  </si>
  <si>
    <t>ხელშეკრულების ტიპი</t>
  </si>
  <si>
    <t>გამარტ.შესყიდვა</t>
  </si>
  <si>
    <t>O9100000</t>
  </si>
  <si>
    <t xml:space="preserve">Efix Euro Premium </t>
  </si>
  <si>
    <t>სსიპ “სახელისუფლებო სპეციალური კავშირგაბმულობის სააგენტო“</t>
  </si>
  <si>
    <t>შპს ვისოლი პეტროლიუმ ჯორჯია</t>
  </si>
  <si>
    <t>შპს ბორჯომი ვოთერს</t>
  </si>
  <si>
    <t>შპს კია მოტორს ჯორჯია</t>
  </si>
  <si>
    <t>სსიპ საქართველოს საკანონმდებლო მაცნე</t>
  </si>
  <si>
    <t>დაშვება, გამოქვეყნება</t>
  </si>
  <si>
    <t>ნორმატიული აქტების გამოქვეყნება</t>
  </si>
  <si>
    <t>ნორმატიული აქტით დადგენილი გადასახადები</t>
  </si>
  <si>
    <t>კონსოლიდირებული ტენდერი</t>
  </si>
  <si>
    <t>გამარტ.შესყიდვა (წარმომადგენლობითი ხარჯი)</t>
  </si>
  <si>
    <t>შპს კავკასიის ციფრული ქსელი</t>
  </si>
  <si>
    <t>ინტერნეტმომსახურება</t>
  </si>
  <si>
    <t>გამ.ელ.ტენდერი</t>
  </si>
  <si>
    <t>სს სილქნეტი</t>
  </si>
  <si>
    <t>სატელევიზიო მომსახურება</t>
  </si>
  <si>
    <t>შპს ვიქტორია სექიურიტი</t>
  </si>
  <si>
    <t>ცოცხალი დაცვის მომსახურება</t>
  </si>
  <si>
    <t>შპს კოპიპრინტი-2000</t>
  </si>
  <si>
    <t>გამარტ. შესყიდვა</t>
  </si>
  <si>
    <t>ი/მ ლია ოშაყმაშვილი</t>
  </si>
  <si>
    <t>ნათურები</t>
  </si>
  <si>
    <t>მონაცემთა გადაცემის ტექნიკური მხარდაჭერის მომსახურება</t>
  </si>
  <si>
    <t>შპს ადა</t>
  </si>
  <si>
    <t>საწვავი</t>
  </si>
  <si>
    <t>შპს რომპეტროლ საქართველო</t>
  </si>
  <si>
    <t>სს გუდვილი</t>
  </si>
  <si>
    <t>15900000; 15800000</t>
  </si>
  <si>
    <t>შპს პენსან ჯორჯია</t>
  </si>
  <si>
    <t xml:space="preserve">გამარტ.შესყიდვა </t>
  </si>
  <si>
    <t>შპს კომპსერვისი</t>
  </si>
  <si>
    <t>შპს დორვინი</t>
  </si>
  <si>
    <t>შპს "ახალი ნათება"</t>
  </si>
  <si>
    <t>სსიპ საფინანსო ანალიტიკური სამსახური</t>
  </si>
  <si>
    <t>კონ001/2017</t>
  </si>
  <si>
    <t>001/2017</t>
  </si>
  <si>
    <t>002/2017</t>
  </si>
  <si>
    <t>სახელისუფლებო სპეციალური კავშირგაბმულობით მომსახურება</t>
  </si>
  <si>
    <t>საქმისწარმოების ავტომატიზირებული სისტენით მომსახურება</t>
  </si>
  <si>
    <t>003/2017</t>
  </si>
  <si>
    <t>გამარტ. შესყიდვა (წარმომადგენლობითი ხარჯები</t>
  </si>
  <si>
    <t>005/2017</t>
  </si>
  <si>
    <t>004/2016</t>
  </si>
  <si>
    <t>მანქანის დაზღვევის მომსახურება</t>
  </si>
  <si>
    <t>შპს საქართველოს ფოსტა</t>
  </si>
  <si>
    <t>საფოსტო-საკურიერო მომსახურება</t>
  </si>
  <si>
    <t>006/2017</t>
  </si>
  <si>
    <t>სს სადაზღვევო კომპანია უნისონი</t>
  </si>
  <si>
    <t>007/2017</t>
  </si>
  <si>
    <t>მსუბუქი ავტომანქანებისთვის რეცხვის მომსახურება</t>
  </si>
  <si>
    <t>008/2017</t>
  </si>
  <si>
    <t>შპს  მაგთიკომი</t>
  </si>
  <si>
    <t>სპეციალური კავშირგაბმულობის მომსახურება</t>
  </si>
  <si>
    <t>ელექტრონული დოკუმენტბრუნვა</t>
  </si>
  <si>
    <t>მანქანის დაზღვევა</t>
  </si>
  <si>
    <t>მონაცემთა ტექნიკური მხარდაჭერა</t>
  </si>
  <si>
    <t>მანქანის რეცხვა</t>
  </si>
  <si>
    <t>ინტერნეტი</t>
  </si>
  <si>
    <t>დაცვა</t>
  </si>
  <si>
    <t xml:space="preserve"> სასმელი წყალი </t>
  </si>
  <si>
    <t>19 ლიტ. ბალონებით სასმელი წყლით ეტაპობრივად მიწოდების  მომსახურება</t>
  </si>
  <si>
    <t>011/2017</t>
  </si>
  <si>
    <t>009/2017</t>
  </si>
  <si>
    <t>010/2017</t>
  </si>
  <si>
    <t>სსიპ შსს მომსახურების სააგენტო</t>
  </si>
  <si>
    <t>012/2017</t>
  </si>
  <si>
    <t>გამარტ. შესყიდვა ნორმატიული აქტით დადგენილი გადასახადები</t>
  </si>
  <si>
    <t>მასალების წიგნად აკინძვის მომსახურება</t>
  </si>
  <si>
    <t>ა/მ გაფორმება</t>
  </si>
  <si>
    <t>მდფ-ის  კარები ჩარჩოთი და საკეტით</t>
  </si>
  <si>
    <t>013/2017</t>
  </si>
  <si>
    <t>014/2017</t>
  </si>
  <si>
    <t>წერ N02/13</t>
  </si>
  <si>
    <t>015/2017</t>
  </si>
  <si>
    <t>016/2017</t>
  </si>
  <si>
    <t>თანმდევი ტექნიკური მომსახურება</t>
  </si>
  <si>
    <t>09200000;42900000;34300000</t>
  </si>
  <si>
    <t>017/2017</t>
  </si>
  <si>
    <t>ი.მ. გურამ წკრიალაშვილი</t>
  </si>
  <si>
    <t>ავტომანქანის მინების შეფერვა</t>
  </si>
  <si>
    <t>018/2017</t>
  </si>
  <si>
    <t>18400000;19600000;33700000; 34900000;39200000;39500000;39800000;42900000</t>
  </si>
  <si>
    <t xml:space="preserve"> პირადი ჰიგიენის საშუალებები, საწმენდი და საპრიალებელი საშუალებები, ნაგვის ყუთები და დისპენსერები</t>
  </si>
  <si>
    <t>019/2017</t>
  </si>
  <si>
    <t>სარეკლამო ბანერი ორგანიზაციის დასახელებითა და ლოგოთი</t>
  </si>
  <si>
    <t>020/2017</t>
  </si>
  <si>
    <t>შპს TDK GROUP</t>
  </si>
  <si>
    <t>გამარტ. შესყიდვა (წარმომადგენლობითი ხარჯები)</t>
  </si>
  <si>
    <t>ს/მ 00159; ს/მ 00160</t>
  </si>
  <si>
    <t>სსიპ - სახელმწიფო შესყიდვების სააგენტო</t>
  </si>
  <si>
    <t>გამარტ. შესყიდვა (ნორმატიული აქტით დადგენილი გადასახადები)</t>
  </si>
  <si>
    <t>სატენდერო დოკუმენტაციის გამოქვეყნების საფასური</t>
  </si>
  <si>
    <t>021/2017</t>
  </si>
  <si>
    <t>შპს მატექს ჯორჯია</t>
  </si>
  <si>
    <t>ციფრული ტელევიზორი 32 ინჩიანი</t>
  </si>
  <si>
    <t>022/2017</t>
  </si>
  <si>
    <t>ი.მ. გიორგი ეთერია</t>
  </si>
  <si>
    <t>გამარტ. შეყიდვა</t>
  </si>
  <si>
    <t>023/2017</t>
  </si>
  <si>
    <t>ი.მ. ილია კოპტონაშვილი</t>
  </si>
  <si>
    <t>კედლის დამცავი პანელი ხის</t>
  </si>
  <si>
    <t>024/2017</t>
  </si>
  <si>
    <t>პერსონალური კომპიუტერის შეკეთება-ტექნიკური მომსახურება</t>
  </si>
  <si>
    <t>კონ-002/2017</t>
  </si>
  <si>
    <t>საბეჭდი ქაღალდი A4</t>
  </si>
  <si>
    <t>025/2017</t>
  </si>
  <si>
    <t>კონვერტები; საბეჭდი ქაღალდი A3</t>
  </si>
  <si>
    <t>026/2017</t>
  </si>
  <si>
    <t>შპს მედია არტი</t>
  </si>
  <si>
    <t>სარეკლამო ბანერები ორგანიზაციის დასახელებითა და ლოგოთი</t>
  </si>
  <si>
    <t>027/2017</t>
  </si>
  <si>
    <t>შპს ტოიოტა ცენტრი თბილისი</t>
  </si>
  <si>
    <t>028/2017</t>
  </si>
  <si>
    <t>შპს ფლაგ არტი</t>
  </si>
  <si>
    <t>საქართველოს სახელმწიფო დროშა 200X300სმ</t>
  </si>
  <si>
    <t>029/2017</t>
  </si>
  <si>
    <t>ი.მ. ლია ბეგალაშვილი</t>
  </si>
  <si>
    <t>030/2017</t>
  </si>
  <si>
    <t>შპს პროგრეს გრუპი</t>
  </si>
  <si>
    <t>O3100000</t>
  </si>
  <si>
    <t>შპს მაგთი</t>
  </si>
  <si>
    <t>სატელეკომუნიკაციო მომსახურება</t>
  </si>
  <si>
    <t>031/2017</t>
  </si>
  <si>
    <t>შპს პისიშოპ.ჯი</t>
  </si>
  <si>
    <t>032/2017</t>
  </si>
  <si>
    <t>ი.მ. ნინო ჩხიკვაძე</t>
  </si>
  <si>
    <t>მულტიფუნქციური ფერადი პრინტერეები</t>
  </si>
  <si>
    <t>ყვავილის თაიგული (სამგლოვიარო)</t>
  </si>
  <si>
    <t>033/2017</t>
  </si>
  <si>
    <t>ი.მ. ლევან ფარადაშვილი</t>
  </si>
  <si>
    <t>საავტომობილო ტრანსპორტით მომსახურება</t>
  </si>
  <si>
    <t>034/2017</t>
  </si>
  <si>
    <t>შპს ტყუპების ძველი მარანი</t>
  </si>
  <si>
    <t>035/2017</t>
  </si>
  <si>
    <t>საკაონდიტრო ნაწარმი, ნამცხვრები და უალკოჰოლო სასმელები</t>
  </si>
  <si>
    <t>036/2017</t>
  </si>
  <si>
    <t>შპს დი და ჯი</t>
  </si>
  <si>
    <t>თეფშები და დანა-ჩანგლები</t>
  </si>
  <si>
    <t>კ-003/2017</t>
  </si>
  <si>
    <t>037/2017</t>
  </si>
  <si>
    <t>წიგნების კარადა</t>
  </si>
  <si>
    <t>ხელშეკრულება N 2017</t>
  </si>
  <si>
    <t>საწარმოს სამართლებრივი ფორმა</t>
  </si>
  <si>
    <t>2017 წლის 31 მარტის მდგომარეობით                                                                                                                                                                                                                                                       (სამი თვე)</t>
  </si>
  <si>
    <t>რადიო ქსელი                                (Wi-Fi როუტერი)</t>
  </si>
  <si>
    <t>სუვენირი (საბრძოლო ეტლი) (საჩუქარი სომხეთის კონკურენციის ორგანოს თავმჯდომარისათვის)</t>
  </si>
  <si>
    <t>სუვენირი (ღვთისშობლის ხატი)                                           (საჩუქარი დედის დღესთან დაკავშირებით, მრავალშვილიანი დედებისათვის)</t>
  </si>
  <si>
    <t>ყვავილის თაიგულები (საჩუქარი ქალთა საერთაშორისო დღესთან დაკავშირებით)</t>
  </si>
  <si>
    <t>რესტორნებისა და კაფეტერიების მომსახურება (ევროკავშირის პროექტის ფარგლებში გასვლითი ღონისძიება)</t>
  </si>
  <si>
    <t>სარესტორნო მომსახურება (სემინართი მონაწილე უცხოელი ექსპერტებისათვის გაწეული მომსახურება)</t>
  </si>
  <si>
    <t>მასალების წიგნად აკინძვა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</si>
</sst>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b/>
      <sz val="11"/>
      <color rgb="FFFF0000"/>
      <name val="Sylfaen"/>
      <family val="2"/>
      <scheme val="minor"/>
    </font>
    <font>
      <sz val="11"/>
      <color rgb="FFC00000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1"/>
      <color theme="1"/>
      <name val="Sylfaen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17" fontId="3" fillId="3" borderId="1" xfId="0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2" fillId="3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9" workbookViewId="0">
      <selection activeCell="C14" sqref="C14"/>
    </sheetView>
  </sheetViews>
  <sheetFormatPr defaultRowHeight="15" x14ac:dyDescent="0.25"/>
  <cols>
    <col min="1" max="1" width="12.75" customWidth="1"/>
    <col min="2" max="2" width="24" customWidth="1"/>
    <col min="3" max="3" width="30.75" customWidth="1"/>
    <col min="4" max="4" width="17" customWidth="1"/>
    <col min="5" max="5" width="3.375" hidden="1" customWidth="1"/>
    <col min="6" max="6" width="17.125" customWidth="1"/>
    <col min="7" max="7" width="24" customWidth="1"/>
    <col min="8" max="8" width="25.625" customWidth="1"/>
    <col min="9" max="9" width="14.875" customWidth="1"/>
    <col min="10" max="10" width="19.375" customWidth="1"/>
  </cols>
  <sheetData>
    <row r="1" spans="1:10" ht="46.5" customHeight="1" x14ac:dyDescent="0.25">
      <c r="A1" s="20" t="s">
        <v>152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0" customHeight="1" x14ac:dyDescent="0.25">
      <c r="A2" s="1" t="s">
        <v>150</v>
      </c>
      <c r="B2" s="1" t="s">
        <v>151</v>
      </c>
      <c r="C2" s="2" t="s">
        <v>0</v>
      </c>
      <c r="D2" s="1" t="s">
        <v>4</v>
      </c>
      <c r="E2" s="2"/>
      <c r="F2" s="1" t="s">
        <v>5</v>
      </c>
      <c r="G2" s="1" t="s">
        <v>1</v>
      </c>
      <c r="H2" s="2" t="s">
        <v>6</v>
      </c>
      <c r="I2" s="2" t="s">
        <v>2</v>
      </c>
      <c r="J2" s="1" t="s">
        <v>3</v>
      </c>
    </row>
    <row r="3" spans="1:10" s="4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9" customFormat="1" ht="37.5" customHeight="1" x14ac:dyDescent="0.25">
      <c r="A4" s="5" t="s">
        <v>43</v>
      </c>
      <c r="B4" s="5" t="s">
        <v>34</v>
      </c>
      <c r="C4" s="6" t="s">
        <v>33</v>
      </c>
      <c r="D4" s="6"/>
      <c r="E4" s="6"/>
      <c r="F4" s="6">
        <f>1200.83+1785.56+1766.23</f>
        <v>4752.62</v>
      </c>
      <c r="G4" s="7" t="s">
        <v>9</v>
      </c>
      <c r="H4" s="5" t="s">
        <v>18</v>
      </c>
      <c r="I4" s="6" t="s">
        <v>8</v>
      </c>
      <c r="J4" s="8">
        <v>20720</v>
      </c>
    </row>
    <row r="5" spans="1:10" s="9" customFormat="1" ht="77.25" customHeight="1" x14ac:dyDescent="0.25">
      <c r="A5" s="6" t="s">
        <v>44</v>
      </c>
      <c r="B5" s="5" t="s">
        <v>10</v>
      </c>
      <c r="C5" s="5" t="s">
        <v>61</v>
      </c>
      <c r="D5" s="6"/>
      <c r="E5" s="6"/>
      <c r="F5" s="6">
        <f>71+71.16+70.9</f>
        <v>213.06</v>
      </c>
      <c r="G5" s="5" t="s">
        <v>46</v>
      </c>
      <c r="H5" s="5" t="s">
        <v>38</v>
      </c>
      <c r="I5" s="6">
        <v>64200000</v>
      </c>
      <c r="J5" s="6">
        <v>1300</v>
      </c>
    </row>
    <row r="6" spans="1:10" s="9" customFormat="1" ht="59.25" customHeight="1" x14ac:dyDescent="0.25">
      <c r="A6" s="6" t="s">
        <v>45</v>
      </c>
      <c r="B6" s="5" t="s">
        <v>42</v>
      </c>
      <c r="C6" s="10" t="s">
        <v>62</v>
      </c>
      <c r="D6" s="6"/>
      <c r="E6" s="6"/>
      <c r="F6" s="6">
        <f>400+400+400</f>
        <v>1200</v>
      </c>
      <c r="G6" s="5" t="s">
        <v>47</v>
      </c>
      <c r="H6" s="6" t="s">
        <v>7</v>
      </c>
      <c r="I6" s="6">
        <v>48500000</v>
      </c>
      <c r="J6" s="8">
        <v>4800</v>
      </c>
    </row>
    <row r="7" spans="1:10" s="9" customFormat="1" ht="70.5" customHeight="1" x14ac:dyDescent="0.25">
      <c r="A7" s="6" t="s">
        <v>48</v>
      </c>
      <c r="B7" s="5" t="s">
        <v>20</v>
      </c>
      <c r="C7" s="5" t="s">
        <v>64</v>
      </c>
      <c r="D7" s="6"/>
      <c r="E7" s="6"/>
      <c r="F7" s="6">
        <f>100+100+100</f>
        <v>300</v>
      </c>
      <c r="G7" s="5" t="s">
        <v>31</v>
      </c>
      <c r="H7" s="5" t="s">
        <v>7</v>
      </c>
      <c r="I7" s="6">
        <v>72300000</v>
      </c>
      <c r="J7" s="6">
        <v>1200</v>
      </c>
    </row>
    <row r="8" spans="1:10" s="9" customFormat="1" ht="70.5" customHeight="1" x14ac:dyDescent="0.25">
      <c r="A8" s="6" t="s">
        <v>51</v>
      </c>
      <c r="B8" s="5" t="s">
        <v>56</v>
      </c>
      <c r="C8" s="6" t="s">
        <v>63</v>
      </c>
      <c r="D8" s="6"/>
      <c r="E8" s="6"/>
      <c r="F8" s="6">
        <f>318.17+318.17+318.17</f>
        <v>954.51</v>
      </c>
      <c r="G8" s="5" t="s">
        <v>52</v>
      </c>
      <c r="H8" s="5" t="s">
        <v>28</v>
      </c>
      <c r="I8" s="6">
        <v>66500000</v>
      </c>
      <c r="J8" s="6">
        <v>3820</v>
      </c>
    </row>
    <row r="9" spans="1:10" s="9" customFormat="1" ht="84.75" customHeight="1" x14ac:dyDescent="0.25">
      <c r="A9" s="6" t="s">
        <v>50</v>
      </c>
      <c r="B9" s="5" t="s">
        <v>12</v>
      </c>
      <c r="C9" s="5" t="s">
        <v>68</v>
      </c>
      <c r="D9" s="6"/>
      <c r="E9" s="6"/>
      <c r="F9" s="6">
        <f>200+160+160+200</f>
        <v>720</v>
      </c>
      <c r="G9" s="5" t="s">
        <v>69</v>
      </c>
      <c r="H9" s="5" t="s">
        <v>49</v>
      </c>
      <c r="I9" s="6">
        <v>41100000</v>
      </c>
      <c r="J9" s="6">
        <v>2400</v>
      </c>
    </row>
    <row r="10" spans="1:10" s="9" customFormat="1" ht="47.25" customHeight="1" x14ac:dyDescent="0.25">
      <c r="A10" s="6" t="s">
        <v>55</v>
      </c>
      <c r="B10" s="5" t="s">
        <v>53</v>
      </c>
      <c r="C10" s="10"/>
      <c r="D10" s="6"/>
      <c r="E10" s="6"/>
      <c r="F10" s="6">
        <f>253.1+707.39+201.27</f>
        <v>1161.76</v>
      </c>
      <c r="G10" s="5" t="s">
        <v>54</v>
      </c>
      <c r="H10" s="6" t="s">
        <v>7</v>
      </c>
      <c r="I10" s="6">
        <v>64100000</v>
      </c>
      <c r="J10" s="8">
        <v>10000</v>
      </c>
    </row>
    <row r="11" spans="1:10" s="9" customFormat="1" ht="69" customHeight="1" x14ac:dyDescent="0.25">
      <c r="A11" s="6" t="s">
        <v>57</v>
      </c>
      <c r="B11" s="5" t="s">
        <v>11</v>
      </c>
      <c r="C11" s="5" t="s">
        <v>65</v>
      </c>
      <c r="D11" s="6"/>
      <c r="E11" s="6"/>
      <c r="F11" s="6">
        <f>120+150+160</f>
        <v>430</v>
      </c>
      <c r="G11" s="5" t="s">
        <v>58</v>
      </c>
      <c r="H11" s="6" t="s">
        <v>7</v>
      </c>
      <c r="I11" s="6">
        <v>50100000</v>
      </c>
      <c r="J11" s="6">
        <v>3000</v>
      </c>
    </row>
    <row r="12" spans="1:10" s="9" customFormat="1" ht="48" customHeight="1" x14ac:dyDescent="0.25">
      <c r="A12" s="6" t="s">
        <v>59</v>
      </c>
      <c r="B12" s="5" t="s">
        <v>60</v>
      </c>
      <c r="C12" s="6" t="s">
        <v>66</v>
      </c>
      <c r="D12" s="6"/>
      <c r="E12" s="6"/>
      <c r="F12" s="6">
        <f>637.42+650+650</f>
        <v>1937.42</v>
      </c>
      <c r="G12" s="5" t="s">
        <v>21</v>
      </c>
      <c r="H12" s="6" t="s">
        <v>22</v>
      </c>
      <c r="I12" s="5">
        <v>72400000</v>
      </c>
      <c r="J12" s="6">
        <v>7800</v>
      </c>
    </row>
    <row r="13" spans="1:10" s="9" customFormat="1" ht="33.75" customHeight="1" x14ac:dyDescent="0.25">
      <c r="A13" s="6" t="s">
        <v>71</v>
      </c>
      <c r="B13" s="5" t="s">
        <v>25</v>
      </c>
      <c r="C13" s="6" t="s">
        <v>67</v>
      </c>
      <c r="D13" s="6"/>
      <c r="E13" s="6"/>
      <c r="F13" s="6">
        <f>916.5+916.5+916.5</f>
        <v>2749.5</v>
      </c>
      <c r="G13" s="5" t="s">
        <v>26</v>
      </c>
      <c r="H13" s="6" t="s">
        <v>22</v>
      </c>
      <c r="I13" s="6">
        <v>79700000</v>
      </c>
      <c r="J13" s="6">
        <v>10998</v>
      </c>
    </row>
    <row r="14" spans="1:10" s="9" customFormat="1" ht="44.25" customHeight="1" x14ac:dyDescent="0.25">
      <c r="A14" s="6" t="s">
        <v>72</v>
      </c>
      <c r="B14" s="5" t="s">
        <v>27</v>
      </c>
      <c r="C14" s="6" t="s">
        <v>159</v>
      </c>
      <c r="D14" s="6"/>
      <c r="E14" s="6"/>
      <c r="F14" s="6">
        <v>58</v>
      </c>
      <c r="G14" s="5" t="s">
        <v>76</v>
      </c>
      <c r="H14" s="6" t="s">
        <v>28</v>
      </c>
      <c r="I14" s="6">
        <v>79900000</v>
      </c>
      <c r="J14" s="6">
        <v>1500</v>
      </c>
    </row>
    <row r="15" spans="1:10" s="9" customFormat="1" ht="61.5" customHeight="1" x14ac:dyDescent="0.25">
      <c r="A15" s="6" t="s">
        <v>70</v>
      </c>
      <c r="B15" s="5" t="s">
        <v>73</v>
      </c>
      <c r="C15" s="6" t="s">
        <v>77</v>
      </c>
      <c r="D15" s="6"/>
      <c r="E15" s="6"/>
      <c r="F15" s="6">
        <f>70</f>
        <v>70</v>
      </c>
      <c r="G15" s="6"/>
      <c r="H15" s="5" t="s">
        <v>75</v>
      </c>
      <c r="I15" s="6">
        <v>75100000</v>
      </c>
      <c r="J15" s="6">
        <v>500</v>
      </c>
    </row>
    <row r="16" spans="1:10" s="9" customFormat="1" ht="36.75" customHeight="1" x14ac:dyDescent="0.25">
      <c r="A16" s="6" t="s">
        <v>74</v>
      </c>
      <c r="B16" s="6" t="s">
        <v>23</v>
      </c>
      <c r="C16" s="6"/>
      <c r="D16" s="6"/>
      <c r="E16" s="6"/>
      <c r="F16" s="6">
        <f>67.03+514.38+66.06+40+40+68.78</f>
        <v>796.25</v>
      </c>
      <c r="G16" s="5" t="s">
        <v>24</v>
      </c>
      <c r="H16" s="6" t="s">
        <v>7</v>
      </c>
      <c r="I16" s="6">
        <v>92200000</v>
      </c>
      <c r="J16" s="6">
        <v>1900</v>
      </c>
    </row>
    <row r="17" spans="1:10" s="13" customFormat="1" ht="26.25" customHeight="1" x14ac:dyDescent="0.25">
      <c r="A17" s="11" t="s">
        <v>79</v>
      </c>
      <c r="B17" s="11" t="s">
        <v>41</v>
      </c>
      <c r="C17" s="11" t="s">
        <v>30</v>
      </c>
      <c r="D17" s="11">
        <v>368</v>
      </c>
      <c r="E17" s="11"/>
      <c r="F17" s="11"/>
      <c r="G17" s="12"/>
      <c r="H17" s="11" t="s">
        <v>7</v>
      </c>
      <c r="I17" s="11">
        <v>31500000</v>
      </c>
      <c r="J17" s="11">
        <v>368</v>
      </c>
    </row>
    <row r="18" spans="1:10" s="13" customFormat="1" ht="46.5" customHeight="1" x14ac:dyDescent="0.25">
      <c r="A18" s="11" t="s">
        <v>80</v>
      </c>
      <c r="B18" s="11" t="s">
        <v>40</v>
      </c>
      <c r="C18" s="12" t="s">
        <v>78</v>
      </c>
      <c r="D18" s="11">
        <v>1680</v>
      </c>
      <c r="E18" s="11"/>
      <c r="F18" s="11"/>
      <c r="G18" s="11"/>
      <c r="H18" s="12" t="s">
        <v>28</v>
      </c>
      <c r="I18" s="11">
        <v>44200000</v>
      </c>
      <c r="J18" s="11">
        <v>1680</v>
      </c>
    </row>
    <row r="19" spans="1:10" s="9" customFormat="1" ht="55.5" customHeight="1" x14ac:dyDescent="0.25">
      <c r="A19" s="14" t="s">
        <v>81</v>
      </c>
      <c r="B19" s="5" t="s">
        <v>14</v>
      </c>
      <c r="C19" s="6" t="s">
        <v>15</v>
      </c>
      <c r="D19" s="6"/>
      <c r="E19" s="6"/>
      <c r="F19" s="6">
        <v>2880</v>
      </c>
      <c r="G19" s="5" t="s">
        <v>16</v>
      </c>
      <c r="H19" s="5" t="s">
        <v>17</v>
      </c>
      <c r="I19" s="6">
        <v>48600000</v>
      </c>
      <c r="J19" s="6">
        <v>5000</v>
      </c>
    </row>
    <row r="20" spans="1:10" s="13" customFormat="1" ht="55.5" customHeight="1" x14ac:dyDescent="0.25">
      <c r="A20" s="15" t="s">
        <v>82</v>
      </c>
      <c r="B20" s="12" t="s">
        <v>32</v>
      </c>
      <c r="C20" s="12" t="s">
        <v>153</v>
      </c>
      <c r="D20" s="11">
        <v>506</v>
      </c>
      <c r="E20" s="11"/>
      <c r="F20" s="11"/>
      <c r="G20" s="12"/>
      <c r="H20" s="12" t="s">
        <v>28</v>
      </c>
      <c r="I20" s="11">
        <v>32400000</v>
      </c>
      <c r="J20" s="11">
        <v>506</v>
      </c>
    </row>
    <row r="21" spans="1:10" s="9" customFormat="1" ht="39" customHeight="1" x14ac:dyDescent="0.25">
      <c r="A21" s="6" t="s">
        <v>83</v>
      </c>
      <c r="B21" s="5" t="s">
        <v>13</v>
      </c>
      <c r="C21" s="5"/>
      <c r="D21" s="6"/>
      <c r="E21" s="6"/>
      <c r="F21" s="6">
        <v>554</v>
      </c>
      <c r="G21" s="5" t="s">
        <v>84</v>
      </c>
      <c r="H21" s="6" t="s">
        <v>28</v>
      </c>
      <c r="I21" s="5" t="s">
        <v>85</v>
      </c>
      <c r="J21" s="6">
        <v>1372</v>
      </c>
    </row>
    <row r="22" spans="1:10" s="13" customFormat="1" ht="39" customHeight="1" x14ac:dyDescent="0.25">
      <c r="A22" s="11" t="s">
        <v>86</v>
      </c>
      <c r="B22" s="12" t="s">
        <v>87</v>
      </c>
      <c r="C22" s="12"/>
      <c r="D22" s="11"/>
      <c r="E22" s="11"/>
      <c r="F22" s="11">
        <v>120</v>
      </c>
      <c r="G22" s="12" t="s">
        <v>88</v>
      </c>
      <c r="H22" s="11" t="s">
        <v>28</v>
      </c>
      <c r="I22" s="12">
        <v>98300000</v>
      </c>
      <c r="J22" s="11">
        <v>120</v>
      </c>
    </row>
    <row r="23" spans="1:10" s="9" customFormat="1" ht="90" x14ac:dyDescent="0.25">
      <c r="A23" s="6" t="s">
        <v>89</v>
      </c>
      <c r="B23" s="5" t="s">
        <v>29</v>
      </c>
      <c r="C23" s="5" t="s">
        <v>91</v>
      </c>
      <c r="D23" s="6">
        <f>1969.5+300</f>
        <v>2269.5</v>
      </c>
      <c r="E23" s="6"/>
      <c r="F23" s="6"/>
      <c r="G23" s="6"/>
      <c r="H23" s="6" t="s">
        <v>7</v>
      </c>
      <c r="I23" s="5" t="s">
        <v>90</v>
      </c>
      <c r="J23" s="6">
        <v>3864.5</v>
      </c>
    </row>
    <row r="24" spans="1:10" s="13" customFormat="1" ht="65.25" customHeight="1" x14ac:dyDescent="0.25">
      <c r="A24" s="11" t="s">
        <v>92</v>
      </c>
      <c r="B24" s="12" t="s">
        <v>27</v>
      </c>
      <c r="C24" s="12" t="s">
        <v>93</v>
      </c>
      <c r="D24" s="11">
        <v>90</v>
      </c>
      <c r="E24" s="11"/>
      <c r="F24" s="11"/>
      <c r="G24" s="12"/>
      <c r="H24" s="11" t="s">
        <v>28</v>
      </c>
      <c r="I24" s="11">
        <v>2240000</v>
      </c>
      <c r="J24" s="11">
        <v>90</v>
      </c>
    </row>
    <row r="25" spans="1:10" s="13" customFormat="1" ht="122.25" customHeight="1" x14ac:dyDescent="0.25">
      <c r="A25" s="11" t="s">
        <v>94</v>
      </c>
      <c r="B25" s="12" t="s">
        <v>95</v>
      </c>
      <c r="C25" s="12"/>
      <c r="D25" s="11"/>
      <c r="E25" s="11"/>
      <c r="F25" s="11">
        <v>610.5</v>
      </c>
      <c r="G25" s="12" t="s">
        <v>158</v>
      </c>
      <c r="H25" s="12" t="s">
        <v>96</v>
      </c>
      <c r="I25" s="11">
        <v>55300000</v>
      </c>
      <c r="J25" s="11">
        <v>1000</v>
      </c>
    </row>
    <row r="26" spans="1:10" s="13" customFormat="1" ht="65.25" customHeight="1" x14ac:dyDescent="0.25">
      <c r="A26" s="12" t="s">
        <v>97</v>
      </c>
      <c r="B26" s="12" t="s">
        <v>98</v>
      </c>
      <c r="C26" s="12" t="s">
        <v>100</v>
      </c>
      <c r="D26" s="11">
        <v>100</v>
      </c>
      <c r="E26" s="11"/>
      <c r="F26" s="11"/>
      <c r="G26" s="12"/>
      <c r="H26" s="12" t="s">
        <v>99</v>
      </c>
      <c r="I26" s="11">
        <v>75100000</v>
      </c>
      <c r="J26" s="11">
        <v>100</v>
      </c>
    </row>
    <row r="27" spans="1:10" s="13" customFormat="1" ht="65.25" customHeight="1" x14ac:dyDescent="0.25">
      <c r="A27" s="12" t="s">
        <v>101</v>
      </c>
      <c r="B27" s="12" t="s">
        <v>102</v>
      </c>
      <c r="C27" s="12" t="s">
        <v>103</v>
      </c>
      <c r="D27" s="11">
        <v>799</v>
      </c>
      <c r="E27" s="11"/>
      <c r="F27" s="11"/>
      <c r="G27" s="12"/>
      <c r="H27" s="12" t="s">
        <v>106</v>
      </c>
      <c r="I27" s="11">
        <v>32300000</v>
      </c>
      <c r="J27" s="11">
        <v>779</v>
      </c>
    </row>
    <row r="28" spans="1:10" s="13" customFormat="1" ht="65.25" customHeight="1" x14ac:dyDescent="0.25">
      <c r="A28" s="12" t="s">
        <v>104</v>
      </c>
      <c r="B28" s="12" t="s">
        <v>105</v>
      </c>
      <c r="C28" s="12" t="s">
        <v>154</v>
      </c>
      <c r="D28" s="11">
        <v>380</v>
      </c>
      <c r="E28" s="11"/>
      <c r="F28" s="11"/>
      <c r="G28" s="12"/>
      <c r="H28" s="12" t="s">
        <v>19</v>
      </c>
      <c r="I28" s="11">
        <v>18500000</v>
      </c>
      <c r="J28" s="11">
        <v>380</v>
      </c>
    </row>
    <row r="29" spans="1:10" s="13" customFormat="1" ht="65.25" customHeight="1" x14ac:dyDescent="0.25">
      <c r="A29" s="12" t="s">
        <v>107</v>
      </c>
      <c r="B29" s="12" t="s">
        <v>108</v>
      </c>
      <c r="C29" s="12" t="s">
        <v>109</v>
      </c>
      <c r="D29" s="11">
        <v>498.96</v>
      </c>
      <c r="E29" s="11"/>
      <c r="F29" s="11"/>
      <c r="G29" s="12"/>
      <c r="H29" s="12" t="s">
        <v>28</v>
      </c>
      <c r="I29" s="11">
        <v>44200000</v>
      </c>
      <c r="J29" s="11">
        <v>498.96</v>
      </c>
    </row>
    <row r="30" spans="1:10" s="13" customFormat="1" ht="78.75" customHeight="1" x14ac:dyDescent="0.25">
      <c r="A30" s="11" t="s">
        <v>110</v>
      </c>
      <c r="B30" s="11" t="s">
        <v>39</v>
      </c>
      <c r="C30" s="12"/>
      <c r="D30" s="11"/>
      <c r="E30" s="11"/>
      <c r="F30" s="11">
        <v>165</v>
      </c>
      <c r="G30" s="12" t="s">
        <v>111</v>
      </c>
      <c r="H30" s="11" t="s">
        <v>7</v>
      </c>
      <c r="I30" s="11">
        <v>50300000</v>
      </c>
      <c r="J30" s="11">
        <v>165</v>
      </c>
    </row>
    <row r="31" spans="1:10" s="13" customFormat="1" ht="57" customHeight="1" x14ac:dyDescent="0.25">
      <c r="A31" s="11" t="s">
        <v>112</v>
      </c>
      <c r="B31" s="11" t="s">
        <v>37</v>
      </c>
      <c r="C31" s="12" t="s">
        <v>113</v>
      </c>
      <c r="D31" s="11">
        <v>1672.5</v>
      </c>
      <c r="E31" s="11"/>
      <c r="F31" s="11"/>
      <c r="G31" s="12"/>
      <c r="H31" s="12" t="s">
        <v>18</v>
      </c>
      <c r="I31" s="11">
        <v>30100000</v>
      </c>
      <c r="J31" s="11">
        <v>1672.5</v>
      </c>
    </row>
    <row r="32" spans="1:10" s="13" customFormat="1" ht="57" customHeight="1" x14ac:dyDescent="0.25">
      <c r="A32" s="11" t="s">
        <v>114</v>
      </c>
      <c r="B32" s="11" t="s">
        <v>37</v>
      </c>
      <c r="C32" s="12" t="s">
        <v>115</v>
      </c>
      <c r="D32" s="11">
        <v>223</v>
      </c>
      <c r="E32" s="11"/>
      <c r="F32" s="11"/>
      <c r="G32" s="12"/>
      <c r="H32" s="12" t="s">
        <v>7</v>
      </c>
      <c r="I32" s="11">
        <v>30100000</v>
      </c>
      <c r="J32" s="11">
        <v>223</v>
      </c>
    </row>
    <row r="33" spans="1:10" s="13" customFormat="1" ht="66.75" customHeight="1" x14ac:dyDescent="0.25">
      <c r="A33" s="11" t="s">
        <v>116</v>
      </c>
      <c r="B33" s="11" t="s">
        <v>117</v>
      </c>
      <c r="C33" s="12" t="s">
        <v>118</v>
      </c>
      <c r="D33" s="11">
        <v>1214.24</v>
      </c>
      <c r="E33" s="11"/>
      <c r="F33" s="11"/>
      <c r="G33" s="12"/>
      <c r="H33" s="12" t="s">
        <v>28</v>
      </c>
      <c r="I33" s="11">
        <v>22400000</v>
      </c>
      <c r="J33" s="11">
        <v>1214.24</v>
      </c>
    </row>
    <row r="34" spans="1:10" s="18" customFormat="1" ht="66.75" customHeight="1" x14ac:dyDescent="0.25">
      <c r="A34" s="16" t="s">
        <v>119</v>
      </c>
      <c r="B34" s="17" t="s">
        <v>120</v>
      </c>
      <c r="C34" s="17"/>
      <c r="D34" s="16"/>
      <c r="E34" s="16"/>
      <c r="F34" s="16">
        <v>154</v>
      </c>
      <c r="G34" s="17" t="s">
        <v>84</v>
      </c>
      <c r="H34" s="17" t="s">
        <v>28</v>
      </c>
      <c r="I34" s="16">
        <v>50100000</v>
      </c>
      <c r="J34" s="16">
        <v>1900</v>
      </c>
    </row>
    <row r="35" spans="1:10" s="13" customFormat="1" ht="66.75" customHeight="1" x14ac:dyDescent="0.25">
      <c r="A35" s="11" t="s">
        <v>121</v>
      </c>
      <c r="B35" s="12" t="s">
        <v>122</v>
      </c>
      <c r="C35" s="12" t="s">
        <v>123</v>
      </c>
      <c r="D35" s="11">
        <v>500</v>
      </c>
      <c r="E35" s="11"/>
      <c r="F35" s="11"/>
      <c r="G35" s="12"/>
      <c r="H35" s="12" t="s">
        <v>7</v>
      </c>
      <c r="I35" s="11">
        <v>35800000</v>
      </c>
      <c r="J35" s="11">
        <v>500</v>
      </c>
    </row>
    <row r="36" spans="1:10" s="13" customFormat="1" ht="107.25" customHeight="1" x14ac:dyDescent="0.25">
      <c r="A36" s="11" t="s">
        <v>124</v>
      </c>
      <c r="B36" s="12" t="s">
        <v>125</v>
      </c>
      <c r="C36" s="12" t="s">
        <v>155</v>
      </c>
      <c r="D36" s="11">
        <v>240</v>
      </c>
      <c r="E36" s="11"/>
      <c r="F36" s="11"/>
      <c r="G36" s="12"/>
      <c r="H36" s="12" t="s">
        <v>96</v>
      </c>
      <c r="I36" s="11">
        <v>18500000</v>
      </c>
      <c r="J36" s="11">
        <v>240</v>
      </c>
    </row>
    <row r="37" spans="1:10" s="13" customFormat="1" ht="66.75" customHeight="1" x14ac:dyDescent="0.25">
      <c r="A37" s="11" t="s">
        <v>126</v>
      </c>
      <c r="B37" s="12" t="s">
        <v>127</v>
      </c>
      <c r="C37" s="12" t="s">
        <v>156</v>
      </c>
      <c r="D37" s="11">
        <v>720</v>
      </c>
      <c r="E37" s="11"/>
      <c r="F37" s="11"/>
      <c r="G37" s="12"/>
      <c r="H37" s="12" t="s">
        <v>96</v>
      </c>
      <c r="I37" s="11" t="s">
        <v>128</v>
      </c>
      <c r="J37" s="11">
        <v>720</v>
      </c>
    </row>
    <row r="38" spans="1:10" s="13" customFormat="1" ht="95.25" customHeight="1" x14ac:dyDescent="0.25">
      <c r="A38" s="11" t="s">
        <v>131</v>
      </c>
      <c r="B38" s="11" t="s">
        <v>132</v>
      </c>
      <c r="C38" s="12" t="s">
        <v>135</v>
      </c>
      <c r="D38" s="11">
        <v>3927</v>
      </c>
      <c r="E38" s="11"/>
      <c r="F38" s="19"/>
      <c r="G38" s="12"/>
      <c r="H38" s="12" t="s">
        <v>38</v>
      </c>
      <c r="I38" s="12">
        <v>30200000</v>
      </c>
      <c r="J38" s="11">
        <v>3927</v>
      </c>
    </row>
    <row r="39" spans="1:10" s="13" customFormat="1" ht="70.5" customHeight="1" x14ac:dyDescent="0.25">
      <c r="A39" s="11" t="s">
        <v>133</v>
      </c>
      <c r="B39" s="12" t="s">
        <v>134</v>
      </c>
      <c r="C39" s="12" t="s">
        <v>136</v>
      </c>
      <c r="D39" s="11">
        <v>120</v>
      </c>
      <c r="E39" s="11"/>
      <c r="F39" s="11"/>
      <c r="G39" s="12"/>
      <c r="H39" s="12" t="s">
        <v>96</v>
      </c>
      <c r="I39" s="11" t="s">
        <v>128</v>
      </c>
      <c r="J39" s="11">
        <v>120</v>
      </c>
    </row>
    <row r="40" spans="1:10" s="13" customFormat="1" ht="57.75" customHeight="1" x14ac:dyDescent="0.25">
      <c r="A40" s="11" t="s">
        <v>137</v>
      </c>
      <c r="B40" s="12" t="s">
        <v>138</v>
      </c>
      <c r="C40" s="12"/>
      <c r="D40" s="11"/>
      <c r="E40" s="11"/>
      <c r="F40" s="11">
        <v>400</v>
      </c>
      <c r="G40" s="12" t="s">
        <v>139</v>
      </c>
      <c r="H40" s="12" t="s">
        <v>96</v>
      </c>
      <c r="I40" s="11">
        <v>60100000</v>
      </c>
      <c r="J40" s="11">
        <v>400</v>
      </c>
    </row>
    <row r="41" spans="1:10" s="13" customFormat="1" ht="103.5" customHeight="1" x14ac:dyDescent="0.25">
      <c r="A41" s="11" t="s">
        <v>140</v>
      </c>
      <c r="B41" s="12" t="s">
        <v>141</v>
      </c>
      <c r="C41" s="12"/>
      <c r="D41" s="11"/>
      <c r="E41" s="11"/>
      <c r="F41" s="11">
        <v>2603.15</v>
      </c>
      <c r="G41" s="12" t="s">
        <v>157</v>
      </c>
      <c r="H41" s="12" t="s">
        <v>96</v>
      </c>
      <c r="I41" s="11">
        <v>55300000</v>
      </c>
      <c r="J41" s="11">
        <v>3000</v>
      </c>
    </row>
    <row r="42" spans="1:10" s="19" customFormat="1" ht="54" customHeight="1" x14ac:dyDescent="0.25">
      <c r="A42" s="11" t="s">
        <v>142</v>
      </c>
      <c r="B42" s="11" t="s">
        <v>35</v>
      </c>
      <c r="C42" s="12" t="s">
        <v>143</v>
      </c>
      <c r="D42" s="11">
        <v>86.35</v>
      </c>
      <c r="E42" s="11"/>
      <c r="F42" s="11"/>
      <c r="G42" s="12"/>
      <c r="H42" s="12" t="s">
        <v>96</v>
      </c>
      <c r="I42" s="12" t="s">
        <v>36</v>
      </c>
      <c r="J42" s="11">
        <v>86.35</v>
      </c>
    </row>
    <row r="43" spans="1:10" s="13" customFormat="1" ht="33.75" customHeight="1" x14ac:dyDescent="0.25">
      <c r="A43" s="11" t="s">
        <v>144</v>
      </c>
      <c r="B43" s="11" t="s">
        <v>145</v>
      </c>
      <c r="C43" s="12" t="s">
        <v>146</v>
      </c>
      <c r="D43" s="11">
        <v>149.80000000000001</v>
      </c>
      <c r="E43" s="11"/>
      <c r="F43" s="11"/>
      <c r="G43" s="11"/>
      <c r="H43" s="12" t="s">
        <v>28</v>
      </c>
      <c r="I43" s="11">
        <v>39200000</v>
      </c>
      <c r="J43" s="11">
        <v>149.80000000000001</v>
      </c>
    </row>
    <row r="44" spans="1:10" s="13" customFormat="1" ht="45" customHeight="1" x14ac:dyDescent="0.25">
      <c r="A44" s="12" t="s">
        <v>148</v>
      </c>
      <c r="B44" s="12" t="s">
        <v>108</v>
      </c>
      <c r="C44" s="12" t="s">
        <v>149</v>
      </c>
      <c r="D44" s="11">
        <v>285</v>
      </c>
      <c r="E44" s="11"/>
      <c r="F44" s="11"/>
      <c r="G44" s="12"/>
      <c r="H44" s="12" t="s">
        <v>28</v>
      </c>
      <c r="I44" s="11">
        <v>39100000</v>
      </c>
      <c r="J44" s="11">
        <v>285</v>
      </c>
    </row>
    <row r="45" spans="1:10" s="18" customFormat="1" ht="38.25" customHeight="1" x14ac:dyDescent="0.25">
      <c r="A45" s="16" t="s">
        <v>147</v>
      </c>
      <c r="B45" s="16" t="s">
        <v>129</v>
      </c>
      <c r="C45" s="16"/>
      <c r="D45" s="16"/>
      <c r="E45" s="16"/>
      <c r="F45" s="16"/>
      <c r="G45" s="17" t="s">
        <v>130</v>
      </c>
      <c r="H45" s="17" t="s">
        <v>18</v>
      </c>
      <c r="I45" s="16">
        <v>64200000</v>
      </c>
      <c r="J45" s="16">
        <v>6000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2017-04-28T11:02:29Z</dcterms:modified>
</cp:coreProperties>
</file>