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  <c r="F3" i="1"/>
  <c r="F24" i="1" l="1"/>
</calcChain>
</file>

<file path=xl/sharedStrings.xml><?xml version="1.0" encoding="utf-8"?>
<sst xmlns="http://schemas.openxmlformats.org/spreadsheetml/2006/main" count="103" uniqueCount="91">
  <si>
    <t>საქონლის დასახელება</t>
  </si>
  <si>
    <t>მომსახურების დასახელება</t>
  </si>
  <si>
    <t>CPV</t>
  </si>
  <si>
    <t>ხელშეკრულების ღირებულება</t>
  </si>
  <si>
    <t>გადახდილი თანხა</t>
  </si>
  <si>
    <t>მომსახურების ფასი</t>
  </si>
  <si>
    <t>ხელშეკრულების ტიპი</t>
  </si>
  <si>
    <t>გამარტ.შესყიდვა</t>
  </si>
  <si>
    <t>O9100000</t>
  </si>
  <si>
    <t>სსიპ საქართველოს საკანონმდებლო მაცნე</t>
  </si>
  <si>
    <t>კონსოლიდირებული ტენდერი</t>
  </si>
  <si>
    <t>ინტერნეტმომსახურება</t>
  </si>
  <si>
    <t>შპს კოპიპრინტი-2000</t>
  </si>
  <si>
    <t>გამარტ. შესყიდვა</t>
  </si>
  <si>
    <t>სატელეკომუნიკაციო მომსახურება</t>
  </si>
  <si>
    <t>VOIP სატელეფონო მომსახურება</t>
  </si>
  <si>
    <t>სასწავლო ტრენინგის ორგანიზება და ჩატარება</t>
  </si>
  <si>
    <t>საქმისწარმოების ავტომატიზირებული სისტემით მომსახურება</t>
  </si>
  <si>
    <t>სს "სილქნეტი"</t>
  </si>
  <si>
    <t>სსიპ "ფინანსთა სამინისტროს აკადემია"</t>
  </si>
  <si>
    <t>შპს  "მაგთიკომი"</t>
  </si>
  <si>
    <t>შპს "რომპეტროლ საქართველო"</t>
  </si>
  <si>
    <t>ავტომანქანების დაზღვევის მომსახურება</t>
  </si>
  <si>
    <t>შპს ტელკო სისტემს</t>
  </si>
  <si>
    <t>პერსონალური კომპიუტერების შეკეთება და ტექნიკური მომსახურება</t>
  </si>
  <si>
    <t>ქსელის კაბელი</t>
  </si>
  <si>
    <t>შპს აუტოტესტ გეორგია</t>
  </si>
  <si>
    <t>ავტოსატრანსპორტო საშუალების პერიოდული ტექნიკური დათვალიერების მომსახურება</t>
  </si>
  <si>
    <t>გამარტ. შესყიდვა (ნორმატიული აქტით დადგენილი გადასახადები)</t>
  </si>
  <si>
    <t>შპს მატექს ჯორჯია</t>
  </si>
  <si>
    <t>კომპანიის დასახელება</t>
  </si>
  <si>
    <t>საწვავი - Efix Euro Premium 95</t>
  </si>
  <si>
    <t>სსიპ საფინანსო-ანალიტიკური სამსახური</t>
  </si>
  <si>
    <t>გამარტ. შესყიდვა საქართველოს მთავრობის 2012 წლის 26 სექტემბრის N1805 განკარგულება</t>
  </si>
  <si>
    <t>გამარტ. შესყიდვა ნორმატიული აქტით დადგენილი გადასახადები</t>
  </si>
  <si>
    <t>კონსოლიდირებული ტენდერი 2018-2019</t>
  </si>
  <si>
    <t>სსიპ “სახელისუფლებო სპეციალური კავშირგაბმულობის სააგენტო“</t>
  </si>
  <si>
    <t>სახელისუფლებო სპეციალური კავშირგაბმულობით მომსახურება</t>
  </si>
  <si>
    <t>შპს ადა</t>
  </si>
  <si>
    <t>გამარტ. შესყიდვა (კონსოლიდირებული ტენდერი)</t>
  </si>
  <si>
    <t>შპს თეგეტა მოტორსი</t>
  </si>
  <si>
    <t>002/2020</t>
  </si>
  <si>
    <t>სატელევიზიო და რადიო მომსახურება (ციფრული ტელევიიზიით მომსახურება)</t>
  </si>
  <si>
    <t xml:space="preserve">გამარტ.შესყიდვა (საქართველოს მთავრობის 2019 წლის 6 აგვისტოს N378  დადგენილება) </t>
  </si>
  <si>
    <t>გამარტ.შესყიდვა ექსკლუზივი</t>
  </si>
  <si>
    <t>შპს "საქართველოს ფოსტა"</t>
  </si>
  <si>
    <t>საფოსტო-საკურიერო მომსახურება</t>
  </si>
  <si>
    <t>ელექტრონული ტენდერი</t>
  </si>
  <si>
    <t>შპს ორისი</t>
  </si>
  <si>
    <t>საფინანსო და საბუღალტრო პროგრამის განახლება</t>
  </si>
  <si>
    <t>გამრტ. შესყიდვა</t>
  </si>
  <si>
    <t>სსიპ სახელმწიფო შესყიდვების საგენტო</t>
  </si>
  <si>
    <t>სატენდერო დოკუმენტაციის გამოქვეყნების საფასური</t>
  </si>
  <si>
    <t>მასალების წიგნად აკინძვისა და გაფორმების მომსახურება</t>
  </si>
  <si>
    <t>შპს მაქსსერვისი</t>
  </si>
  <si>
    <t>ავტომანქანის ძრავის ზეთი და ფილტრები, შეცვლის მომსახურებით</t>
  </si>
  <si>
    <t>09200000;    42900000;</t>
  </si>
  <si>
    <t>001/2021</t>
  </si>
  <si>
    <t>კონ-001/2021</t>
  </si>
  <si>
    <t>003/2021</t>
  </si>
  <si>
    <t>სსკს-004/2021</t>
  </si>
  <si>
    <t>შპს "მაგთიკომი"</t>
  </si>
  <si>
    <t>კონ-002/2021</t>
  </si>
  <si>
    <t>სს ნიუ ვიჟენ დაზღვევა</t>
  </si>
  <si>
    <t>კონ-003/2021</t>
  </si>
  <si>
    <t>წერ 02/718 08/12/2020</t>
  </si>
  <si>
    <t>GPA005/2021</t>
  </si>
  <si>
    <t>ხელშეკ N 2021</t>
  </si>
  <si>
    <t>კონ-004/2021</t>
  </si>
  <si>
    <t>006/2021</t>
  </si>
  <si>
    <t>ფ.პ. გიორგი კოროშინაძე</t>
  </si>
  <si>
    <t>ვებ გვერდის რედაქტირების მომსახურება</t>
  </si>
  <si>
    <t>წერ 02/9 20/01/2021</t>
  </si>
  <si>
    <t>ვებ-გვერდზე (www.matsne.gov.ge) განთავსებული
სისტემატიზირებული კანონქვემდებარე ნორმატიული აქტებით მომსახურების
სისტემით სარგებლობის უფლება ცამეტ მომხმარებელზე</t>
  </si>
  <si>
    <t>007/2021</t>
  </si>
  <si>
    <t>ელ. დამაგრძელებელი ქსელის დამცავი ღილაკით</t>
  </si>
  <si>
    <t>008/2021</t>
  </si>
  <si>
    <t>009/2022</t>
  </si>
  <si>
    <t>ი.მ.  ვლადიმერ თევზაძე</t>
  </si>
  <si>
    <t>010/2021</t>
  </si>
  <si>
    <t>ს.მ. 00416</t>
  </si>
  <si>
    <t>011/2021</t>
  </si>
  <si>
    <t>012/2021</t>
  </si>
  <si>
    <t>საოჯახო ტექნიკა</t>
  </si>
  <si>
    <t>013/2021</t>
  </si>
  <si>
    <t>შპს მეამა</t>
  </si>
  <si>
    <t>014/2021</t>
  </si>
  <si>
    <t xml:space="preserve">ავტომანქანის შეკეთება/ტექნიკური მომსახურება </t>
  </si>
  <si>
    <t>015/2021</t>
  </si>
  <si>
    <t>016/2021</t>
  </si>
  <si>
    <t>გამარტ. შესყიდვა   (საკუთარი შემოსავლები)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</si>
</sst>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1"/>
      <charset val="204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3" fillId="3" borderId="0" xfId="0" applyFont="1" applyFill="1"/>
    <xf numFmtId="0" fontId="2" fillId="3" borderId="0" xfId="0" applyFont="1" applyFill="1"/>
    <xf numFmtId="0" fontId="0" fillId="3" borderId="0" xfId="0" applyFill="1"/>
    <xf numFmtId="0" fontId="3" fillId="4" borderId="0" xfId="0" applyFont="1" applyFill="1"/>
    <xf numFmtId="0" fontId="4" fillId="4" borderId="0" xfId="0" applyFont="1" applyFill="1"/>
    <xf numFmtId="0" fontId="2" fillId="4" borderId="0" xfId="0" applyFont="1" applyFill="1"/>
    <xf numFmtId="0" fontId="5" fillId="4" borderId="0" xfId="0" applyFont="1" applyFill="1"/>
    <xf numFmtId="0" fontId="4" fillId="3" borderId="0" xfId="0" applyFont="1" applyFill="1"/>
    <xf numFmtId="0" fontId="5" fillId="3" borderId="0" xfId="0" applyFont="1" applyFill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" fontId="7" fillId="3" borderId="2" xfId="0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12" fillId="3" borderId="0" xfId="0" applyFont="1" applyFill="1"/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5"/>
  <sheetViews>
    <sheetView tabSelected="1" topLeftCell="A19" workbookViewId="0">
      <selection activeCell="F14" sqref="F14"/>
    </sheetView>
  </sheetViews>
  <sheetFormatPr defaultRowHeight="15" x14ac:dyDescent="0.25"/>
  <cols>
    <col min="1" max="1" width="12.140625" customWidth="1"/>
    <col min="2" max="2" width="21.5703125" customWidth="1"/>
    <col min="3" max="3" width="23.85546875" customWidth="1"/>
    <col min="4" max="4" width="17" customWidth="1"/>
    <col min="5" max="5" width="3.42578125" customWidth="1"/>
    <col min="6" max="6" width="15.85546875" customWidth="1"/>
    <col min="7" max="7" width="24" customWidth="1"/>
    <col min="8" max="8" width="25.5703125" customWidth="1"/>
    <col min="9" max="9" width="15.85546875" customWidth="1"/>
    <col min="10" max="10" width="19.42578125" customWidth="1"/>
    <col min="11" max="94" width="9.140625" style="7"/>
  </cols>
  <sheetData>
    <row r="1" spans="1:94" ht="31.5" customHeight="1" x14ac:dyDescent="0.25">
      <c r="A1" s="1" t="s">
        <v>67</v>
      </c>
      <c r="B1" s="1" t="s">
        <v>30</v>
      </c>
      <c r="C1" s="2" t="s">
        <v>0</v>
      </c>
      <c r="D1" s="1" t="s">
        <v>4</v>
      </c>
      <c r="E1" s="2"/>
      <c r="F1" s="1" t="s">
        <v>5</v>
      </c>
      <c r="G1" s="1" t="s">
        <v>1</v>
      </c>
      <c r="H1" s="2" t="s">
        <v>6</v>
      </c>
      <c r="I1" s="2" t="s">
        <v>2</v>
      </c>
      <c r="J1" s="1" t="s">
        <v>3</v>
      </c>
    </row>
    <row r="2" spans="1:94" s="4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</row>
    <row r="3" spans="1:94" s="5" customFormat="1" ht="54.75" customHeight="1" x14ac:dyDescent="0.25">
      <c r="A3" s="14" t="s">
        <v>57</v>
      </c>
      <c r="B3" s="15" t="s">
        <v>20</v>
      </c>
      <c r="C3" s="14"/>
      <c r="D3" s="14"/>
      <c r="E3" s="14"/>
      <c r="F3" s="14">
        <f>490+490+490</f>
        <v>1470</v>
      </c>
      <c r="G3" s="15" t="s">
        <v>11</v>
      </c>
      <c r="H3" s="15" t="s">
        <v>33</v>
      </c>
      <c r="I3" s="15">
        <v>72400000</v>
      </c>
      <c r="J3" s="14">
        <v>5880</v>
      </c>
    </row>
    <row r="4" spans="1:94" s="5" customFormat="1" ht="57" customHeight="1" x14ac:dyDescent="0.25">
      <c r="A4" s="14" t="s">
        <v>58</v>
      </c>
      <c r="B4" s="14" t="s">
        <v>61</v>
      </c>
      <c r="C4" s="14"/>
      <c r="D4" s="14"/>
      <c r="E4" s="14"/>
      <c r="F4" s="14">
        <f>494.67+18+576.48+19.6+648.39+21.2</f>
        <v>1778.34</v>
      </c>
      <c r="G4" s="15" t="s">
        <v>14</v>
      </c>
      <c r="H4" s="15" t="s">
        <v>35</v>
      </c>
      <c r="I4" s="14">
        <v>64200000</v>
      </c>
      <c r="J4" s="14">
        <v>6000</v>
      </c>
    </row>
    <row r="5" spans="1:94" s="5" customFormat="1" ht="60.75" customHeight="1" x14ac:dyDescent="0.25">
      <c r="A5" s="14" t="s">
        <v>41</v>
      </c>
      <c r="B5" s="14" t="s">
        <v>18</v>
      </c>
      <c r="C5" s="14"/>
      <c r="D5" s="14"/>
      <c r="E5" s="14"/>
      <c r="F5" s="14">
        <f>270+270+270</f>
        <v>810</v>
      </c>
      <c r="G5" s="15" t="s">
        <v>42</v>
      </c>
      <c r="H5" s="14" t="s">
        <v>7</v>
      </c>
      <c r="I5" s="14">
        <v>92200000</v>
      </c>
      <c r="J5" s="14">
        <v>4000</v>
      </c>
    </row>
    <row r="6" spans="1:94" s="5" customFormat="1" ht="54.75" customHeight="1" x14ac:dyDescent="0.25">
      <c r="A6" s="14" t="s">
        <v>59</v>
      </c>
      <c r="B6" s="15" t="s">
        <v>18</v>
      </c>
      <c r="C6" s="14"/>
      <c r="D6" s="14"/>
      <c r="E6" s="14"/>
      <c r="F6" s="14">
        <f>13.93+0.4+11.06+0.4+13.55+0.4</f>
        <v>39.74</v>
      </c>
      <c r="G6" s="15" t="s">
        <v>15</v>
      </c>
      <c r="H6" s="15" t="s">
        <v>33</v>
      </c>
      <c r="I6" s="14">
        <v>64200000</v>
      </c>
      <c r="J6" s="14">
        <v>5000</v>
      </c>
    </row>
    <row r="7" spans="1:94" s="9" customFormat="1" ht="55.5" customHeight="1" x14ac:dyDescent="0.25">
      <c r="A7" s="14" t="s">
        <v>60</v>
      </c>
      <c r="B7" s="15" t="s">
        <v>36</v>
      </c>
      <c r="C7" s="15"/>
      <c r="D7" s="14"/>
      <c r="E7" s="14"/>
      <c r="F7" s="14">
        <f>70.8+70.8+70.8</f>
        <v>212.39999999999998</v>
      </c>
      <c r="G7" s="15" t="s">
        <v>37</v>
      </c>
      <c r="H7" s="15" t="s">
        <v>44</v>
      </c>
      <c r="I7" s="14">
        <v>64200000</v>
      </c>
      <c r="J7" s="14">
        <v>1000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</row>
    <row r="8" spans="1:94" s="10" customFormat="1" ht="66" customHeight="1" x14ac:dyDescent="0.25">
      <c r="A8" s="16" t="s">
        <v>62</v>
      </c>
      <c r="B8" s="15" t="s">
        <v>63</v>
      </c>
      <c r="C8" s="14"/>
      <c r="D8" s="14"/>
      <c r="E8" s="14"/>
      <c r="F8" s="14">
        <f>93.31+84.28+93.31</f>
        <v>270.89999999999998</v>
      </c>
      <c r="G8" s="15" t="s">
        <v>22</v>
      </c>
      <c r="H8" s="15" t="s">
        <v>10</v>
      </c>
      <c r="I8" s="14">
        <v>66500000</v>
      </c>
      <c r="J8" s="14">
        <v>1098.58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</row>
    <row r="9" spans="1:94" s="10" customFormat="1" ht="42.75" customHeight="1" x14ac:dyDescent="0.25">
      <c r="A9" s="15" t="s">
        <v>64</v>
      </c>
      <c r="B9" s="15" t="s">
        <v>21</v>
      </c>
      <c r="C9" s="14"/>
      <c r="D9" s="14"/>
      <c r="E9" s="14"/>
      <c r="F9" s="14">
        <f>1153.12+1182.53+1490.66</f>
        <v>3826.3099999999995</v>
      </c>
      <c r="G9" s="15" t="s">
        <v>31</v>
      </c>
      <c r="H9" s="15" t="s">
        <v>10</v>
      </c>
      <c r="I9" s="14" t="s">
        <v>8</v>
      </c>
      <c r="J9" s="17">
        <v>27450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</row>
    <row r="10" spans="1:94" s="10" customFormat="1" ht="57.75" customHeight="1" x14ac:dyDescent="0.25">
      <c r="A10" s="15" t="s">
        <v>65</v>
      </c>
      <c r="B10" s="15" t="s">
        <v>32</v>
      </c>
      <c r="C10" s="18"/>
      <c r="D10" s="14"/>
      <c r="E10" s="14"/>
      <c r="F10" s="14">
        <f>456+456+512</f>
        <v>1424</v>
      </c>
      <c r="G10" s="15" t="s">
        <v>17</v>
      </c>
      <c r="H10" s="15" t="s">
        <v>43</v>
      </c>
      <c r="I10" s="14">
        <v>48500000</v>
      </c>
      <c r="J10" s="19">
        <v>7680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</row>
    <row r="11" spans="1:94" s="10" customFormat="1" ht="48.75" customHeight="1" x14ac:dyDescent="0.25">
      <c r="A11" s="14" t="s">
        <v>66</v>
      </c>
      <c r="B11" s="15" t="s">
        <v>45</v>
      </c>
      <c r="C11" s="15"/>
      <c r="D11" s="14"/>
      <c r="E11" s="14"/>
      <c r="F11" s="14">
        <f>57.6+100.8+109.1</f>
        <v>267.5</v>
      </c>
      <c r="G11" s="15" t="s">
        <v>46</v>
      </c>
      <c r="H11" s="14" t="s">
        <v>7</v>
      </c>
      <c r="I11" s="19">
        <v>64100000</v>
      </c>
      <c r="J11" s="20">
        <v>3000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</row>
    <row r="12" spans="1:94" s="8" customFormat="1" ht="51" customHeight="1" x14ac:dyDescent="0.25">
      <c r="A12" s="21" t="s">
        <v>68</v>
      </c>
      <c r="B12" s="21" t="s">
        <v>40</v>
      </c>
      <c r="C12" s="22"/>
      <c r="D12" s="21"/>
      <c r="E12" s="21"/>
      <c r="F12" s="21">
        <f>15.85+43.2+15.85+48.6+15.85+54</f>
        <v>193.35</v>
      </c>
      <c r="G12" s="22" t="s">
        <v>55</v>
      </c>
      <c r="H12" s="22" t="s">
        <v>39</v>
      </c>
      <c r="I12" s="22" t="s">
        <v>56</v>
      </c>
      <c r="J12" s="21">
        <v>838.2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</row>
    <row r="13" spans="1:94" s="11" customFormat="1" ht="48.75" customHeight="1" x14ac:dyDescent="0.2">
      <c r="A13" s="23" t="s">
        <v>69</v>
      </c>
      <c r="B13" s="24" t="s">
        <v>70</v>
      </c>
      <c r="C13" s="24"/>
      <c r="D13" s="23"/>
      <c r="E13" s="23"/>
      <c r="F13" s="23">
        <v>780</v>
      </c>
      <c r="G13" s="24" t="s">
        <v>71</v>
      </c>
      <c r="H13" s="24" t="s">
        <v>13</v>
      </c>
      <c r="I13" s="23">
        <v>48200000</v>
      </c>
      <c r="J13" s="23">
        <v>780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</row>
    <row r="14" spans="1:94" s="11" customFormat="1" ht="126" customHeight="1" x14ac:dyDescent="0.2">
      <c r="A14" s="24" t="s">
        <v>72</v>
      </c>
      <c r="B14" s="24" t="s">
        <v>9</v>
      </c>
      <c r="C14" s="24"/>
      <c r="D14" s="23"/>
      <c r="E14" s="23"/>
      <c r="F14" s="23">
        <v>2496</v>
      </c>
      <c r="G14" s="25" t="s">
        <v>73</v>
      </c>
      <c r="H14" s="24" t="s">
        <v>34</v>
      </c>
      <c r="I14" s="23">
        <v>48600000</v>
      </c>
      <c r="J14" s="23">
        <v>2496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</row>
    <row r="15" spans="1:94" s="11" customFormat="1" ht="51" customHeight="1" x14ac:dyDescent="0.2">
      <c r="A15" s="24" t="s">
        <v>74</v>
      </c>
      <c r="B15" s="24" t="s">
        <v>38</v>
      </c>
      <c r="C15" s="24" t="s">
        <v>75</v>
      </c>
      <c r="D15" s="23">
        <v>195</v>
      </c>
      <c r="E15" s="23"/>
      <c r="F15" s="23"/>
      <c r="G15" s="24"/>
      <c r="H15" s="24" t="s">
        <v>13</v>
      </c>
      <c r="I15" s="23">
        <v>31200000</v>
      </c>
      <c r="J15" s="23">
        <v>195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</row>
    <row r="16" spans="1:94" s="11" customFormat="1" ht="51" customHeight="1" x14ac:dyDescent="0.2">
      <c r="A16" s="24" t="s">
        <v>76</v>
      </c>
      <c r="B16" s="24" t="s">
        <v>23</v>
      </c>
      <c r="C16" s="24" t="s">
        <v>25</v>
      </c>
      <c r="D16" s="23">
        <v>252.41</v>
      </c>
      <c r="E16" s="23"/>
      <c r="F16" s="23"/>
      <c r="G16" s="26"/>
      <c r="H16" s="24" t="s">
        <v>13</v>
      </c>
      <c r="I16" s="23">
        <v>32400000</v>
      </c>
      <c r="J16" s="23">
        <v>252.41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</row>
    <row r="17" spans="1:94" s="10" customFormat="1" ht="66" customHeight="1" x14ac:dyDescent="0.25">
      <c r="A17" s="23" t="s">
        <v>77</v>
      </c>
      <c r="B17" s="24" t="s">
        <v>78</v>
      </c>
      <c r="C17" s="24"/>
      <c r="D17" s="23"/>
      <c r="E17" s="23"/>
      <c r="F17" s="23">
        <v>370</v>
      </c>
      <c r="G17" s="24" t="s">
        <v>24</v>
      </c>
      <c r="H17" s="24" t="s">
        <v>13</v>
      </c>
      <c r="I17" s="23">
        <v>50300000</v>
      </c>
      <c r="J17" s="23">
        <v>370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</row>
    <row r="18" spans="1:94" s="8" customFormat="1" ht="51.75" customHeight="1" x14ac:dyDescent="0.25">
      <c r="A18" s="27" t="s">
        <v>79</v>
      </c>
      <c r="B18" s="24" t="s">
        <v>19</v>
      </c>
      <c r="C18" s="24"/>
      <c r="D18" s="23"/>
      <c r="E18" s="23"/>
      <c r="F18" s="23">
        <v>360</v>
      </c>
      <c r="G18" s="24" t="s">
        <v>16</v>
      </c>
      <c r="H18" s="24" t="s">
        <v>13</v>
      </c>
      <c r="I18" s="23">
        <v>80500000</v>
      </c>
      <c r="J18" s="23">
        <v>360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</row>
    <row r="19" spans="1:94" s="8" customFormat="1" ht="53.25" customHeight="1" x14ac:dyDescent="0.25">
      <c r="A19" s="23" t="s">
        <v>80</v>
      </c>
      <c r="B19" s="24" t="s">
        <v>51</v>
      </c>
      <c r="C19" s="24"/>
      <c r="D19" s="23"/>
      <c r="E19" s="23"/>
      <c r="F19" s="23">
        <v>100</v>
      </c>
      <c r="G19" s="24" t="s">
        <v>52</v>
      </c>
      <c r="H19" s="24" t="s">
        <v>28</v>
      </c>
      <c r="I19" s="24">
        <v>64200000</v>
      </c>
      <c r="J19" s="23">
        <v>100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</row>
    <row r="20" spans="1:94" s="8" customFormat="1" ht="42.75" customHeight="1" x14ac:dyDescent="0.25">
      <c r="A20" s="14" t="s">
        <v>81</v>
      </c>
      <c r="B20" s="15" t="s">
        <v>54</v>
      </c>
      <c r="C20" s="15"/>
      <c r="D20" s="14"/>
      <c r="E20" s="14"/>
      <c r="F20" s="14"/>
      <c r="G20" s="15" t="s">
        <v>87</v>
      </c>
      <c r="H20" s="15" t="s">
        <v>47</v>
      </c>
      <c r="I20" s="15">
        <v>50100000</v>
      </c>
      <c r="J20" s="14">
        <v>7000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</row>
    <row r="21" spans="1:94" s="8" customFormat="1" ht="34.5" customHeight="1" x14ac:dyDescent="0.25">
      <c r="A21" s="23" t="s">
        <v>82</v>
      </c>
      <c r="B21" s="24" t="s">
        <v>29</v>
      </c>
      <c r="C21" s="24" t="s">
        <v>83</v>
      </c>
      <c r="D21" s="23">
        <v>868</v>
      </c>
      <c r="E21" s="23"/>
      <c r="F21" s="23"/>
      <c r="G21" s="28"/>
      <c r="H21" s="24" t="s">
        <v>90</v>
      </c>
      <c r="I21" s="24">
        <v>39700000</v>
      </c>
      <c r="J21" s="23">
        <v>868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</row>
    <row r="22" spans="1:94" s="8" customFormat="1" ht="32.25" customHeight="1" x14ac:dyDescent="0.25">
      <c r="A22" s="23" t="s">
        <v>84</v>
      </c>
      <c r="B22" s="24" t="s">
        <v>85</v>
      </c>
      <c r="C22" s="24" t="s">
        <v>83</v>
      </c>
      <c r="D22" s="23">
        <v>250</v>
      </c>
      <c r="E22" s="23"/>
      <c r="F22" s="23"/>
      <c r="G22" s="29"/>
      <c r="H22" s="24" t="s">
        <v>90</v>
      </c>
      <c r="I22" s="24">
        <v>39700000</v>
      </c>
      <c r="J22" s="23">
        <v>250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</row>
    <row r="23" spans="1:94" s="8" customFormat="1" ht="53.25" customHeight="1" x14ac:dyDescent="0.25">
      <c r="A23" s="30" t="s">
        <v>86</v>
      </c>
      <c r="B23" s="25" t="s">
        <v>26</v>
      </c>
      <c r="C23" s="25"/>
      <c r="D23" s="30"/>
      <c r="E23" s="30"/>
      <c r="F23" s="30">
        <v>60</v>
      </c>
      <c r="G23" s="25" t="s">
        <v>27</v>
      </c>
      <c r="H23" s="25" t="s">
        <v>28</v>
      </c>
      <c r="I23" s="30">
        <v>71600000</v>
      </c>
      <c r="J23" s="30">
        <v>60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</row>
    <row r="24" spans="1:94" s="8" customFormat="1" ht="53.25" customHeight="1" x14ac:dyDescent="0.25">
      <c r="A24" s="31" t="s">
        <v>88</v>
      </c>
      <c r="B24" s="15" t="s">
        <v>12</v>
      </c>
      <c r="C24" s="14"/>
      <c r="D24" s="14"/>
      <c r="E24" s="14"/>
      <c r="F24" s="14">
        <f>69</f>
        <v>69</v>
      </c>
      <c r="G24" s="15" t="s">
        <v>53</v>
      </c>
      <c r="H24" s="14" t="s">
        <v>13</v>
      </c>
      <c r="I24" s="14">
        <v>79900000</v>
      </c>
      <c r="J24" s="14">
        <v>600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</row>
    <row r="25" spans="1:94" s="8" customFormat="1" ht="44.25" customHeight="1" x14ac:dyDescent="0.25">
      <c r="A25" s="23" t="s">
        <v>89</v>
      </c>
      <c r="B25" s="24" t="s">
        <v>48</v>
      </c>
      <c r="C25" s="24"/>
      <c r="D25" s="23"/>
      <c r="E25" s="23"/>
      <c r="F25" s="23">
        <v>399</v>
      </c>
      <c r="G25" s="24" t="s">
        <v>49</v>
      </c>
      <c r="H25" s="23" t="s">
        <v>50</v>
      </c>
      <c r="I25" s="23">
        <v>48400000</v>
      </c>
      <c r="J25" s="23">
        <v>399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</row>
  </sheetData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2021-05-14T06:28:32Z</dcterms:modified>
</cp:coreProperties>
</file>