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31" i="1" l="1"/>
  <c r="F12" i="1" l="1"/>
  <c r="F4" i="1" l="1"/>
  <c r="F3" i="1"/>
  <c r="F10" i="1" l="1"/>
  <c r="F8" i="1"/>
  <c r="F7" i="1" l="1"/>
  <c r="F11" i="1" l="1"/>
  <c r="F5" i="1"/>
  <c r="F6" i="1" l="1"/>
  <c r="F9" i="1"/>
  <c r="D18" i="1" l="1"/>
  <c r="D33" i="1" l="1"/>
  <c r="F16" i="1" l="1"/>
  <c r="D26" i="1" l="1"/>
</calcChain>
</file>

<file path=xl/sharedStrings.xml><?xml version="1.0" encoding="utf-8"?>
<sst xmlns="http://schemas.openxmlformats.org/spreadsheetml/2006/main" count="153" uniqueCount="121">
  <si>
    <t>საქონლის დასახელება</t>
  </si>
  <si>
    <t>მომსახურების დასახელება</t>
  </si>
  <si>
    <t>CPV</t>
  </si>
  <si>
    <t>ხელშეკრულების ღირებულება</t>
  </si>
  <si>
    <t>გადახდილი თანხა</t>
  </si>
  <si>
    <t>მომსახურების ფასი</t>
  </si>
  <si>
    <t>ხელშეკრულების ტიპი</t>
  </si>
  <si>
    <t>გამარტ.შესყიდვა</t>
  </si>
  <si>
    <t>O9100000</t>
  </si>
  <si>
    <t>სსიპ “სახელისუფლებო სპეციალური კავშირგაბმულობის სააგენტო“</t>
  </si>
  <si>
    <t>შპს ვისოლი პეტროლიუმ ჯორჯია</t>
  </si>
  <si>
    <t>შპს ბორჯომი ვოთერს</t>
  </si>
  <si>
    <t>შპს კია მოტორს ჯორჯია</t>
  </si>
  <si>
    <t>სსიპ საქართველოს საკანონმდებლო მაცნე</t>
  </si>
  <si>
    <t>კონსოლიდირებული ტენდერი</t>
  </si>
  <si>
    <t>შპს კირიბი</t>
  </si>
  <si>
    <t>ერთჯერადი ჭიქები</t>
  </si>
  <si>
    <t>შპს კავკასიის ციფრული ქსელი</t>
  </si>
  <si>
    <t>ინტერნეტმომსახურება</t>
  </si>
  <si>
    <t>შპს კოპიპრინტი-2000</t>
  </si>
  <si>
    <t>გამარტ. შესყიდვა</t>
  </si>
  <si>
    <t>მონაცემთა გადაცემის ტექნიკური მხარდაჭერის მომსახურება</t>
  </si>
  <si>
    <t>შპს პენსან ჯორჯია</t>
  </si>
  <si>
    <t xml:space="preserve">გამარტ.შესყიდვა </t>
  </si>
  <si>
    <t>სახელისუფლებო სპეციალური კავშირგაბმულობით მომსახურება</t>
  </si>
  <si>
    <t>საფოსტო-საკურიერო მომსახურება</t>
  </si>
  <si>
    <t>მსუბუქი ავტომანქანებისთვის რეცხვის მომსახურება</t>
  </si>
  <si>
    <t>შპს ტოიოტა ცენტრი თბილისი</t>
  </si>
  <si>
    <t>VOIP სატელეფონო მომსახურება</t>
  </si>
  <si>
    <t xml:space="preserve">30100000; </t>
  </si>
  <si>
    <t>შპს თათა</t>
  </si>
  <si>
    <t>საქმისწარმოების ავტომატიზირებული სისტემით მომსახურება</t>
  </si>
  <si>
    <t>სს "სილქნეტი"</t>
  </si>
  <si>
    <t>შპს "საქართველოს ფოსტა"</t>
  </si>
  <si>
    <t>შპს  "მაგთიკომი"</t>
  </si>
  <si>
    <t>შპს "რომპეტროლ საქართველო"</t>
  </si>
  <si>
    <t>სასმელი  წყალი "ბაკურიანი" 19 ლიტ. ბალონებში და სასმელი წყალი "ბაკურიანი" 0.5 ლიტ. პლასტმასის ბოთლში</t>
  </si>
  <si>
    <t>012/2018</t>
  </si>
  <si>
    <t>ავტომანქანების დაზღვევის მომსახურება</t>
  </si>
  <si>
    <t>დაშვება და ნორმატიული აქტების გამოქვეყნება</t>
  </si>
  <si>
    <t>ავტომანქანის ტექნიკური მომსახურება</t>
  </si>
  <si>
    <t xml:space="preserve">ავტომანქანის ტექნიკური მომსახურება </t>
  </si>
  <si>
    <t>გამარტ. შესყიდვა (საქართველოს მთავრობის 2011 წლის 21 იანვრის N26 დადგენილება)</t>
  </si>
  <si>
    <t>სს ჰიუნდაი ავტო საქართველო</t>
  </si>
  <si>
    <t>სსიპ სახელმწიფო შესყიდვების სააგენტო</t>
  </si>
  <si>
    <t>022/2018</t>
  </si>
  <si>
    <t>მასალების წიგნად აკინძვის მომსახურება</t>
  </si>
  <si>
    <t>შპს "ადელაინი"</t>
  </si>
  <si>
    <t xml:space="preserve">ფერადი პრინტერის კარტრიჯები </t>
  </si>
  <si>
    <t>საკანცელარიო საქონელი</t>
  </si>
  <si>
    <t>უმაღლესი ხარისხის საბეჭდი ქაღალდი A4</t>
  </si>
  <si>
    <t>შპს კოპიპრინტი 2000</t>
  </si>
  <si>
    <t>შპს 404</t>
  </si>
  <si>
    <t>ხელშეკ N 2019</t>
  </si>
  <si>
    <t>კომპანიის დასახელება</t>
  </si>
  <si>
    <t>001/2019</t>
  </si>
  <si>
    <t>002/2019</t>
  </si>
  <si>
    <t>003/2019</t>
  </si>
  <si>
    <t>კონ-001/2019</t>
  </si>
  <si>
    <t>004/2019</t>
  </si>
  <si>
    <t>საწვავი - Efix Euro Premium 95</t>
  </si>
  <si>
    <t>005/2019</t>
  </si>
  <si>
    <t>სატელევიზიო და რადიო მომსახურება</t>
  </si>
  <si>
    <t>წერ 02/1777</t>
  </si>
  <si>
    <t>სსიპ საფინანსო-ანალიტიკური სამსახური</t>
  </si>
  <si>
    <t>გამარტ. შესყიდვა საქართველოს მთავრობის 2012 წლის 26 სექტემბრის N1805 განკარგულება</t>
  </si>
  <si>
    <t>ტექ 01/2019</t>
  </si>
  <si>
    <t>006/2019</t>
  </si>
  <si>
    <t>007/2019</t>
  </si>
  <si>
    <t>წერ N02/1750; 02/1751</t>
  </si>
  <si>
    <t>გამარტ. შესყიდვა ნორმატიული აქტით დადგენილი გადასახადები</t>
  </si>
  <si>
    <t>008/2019</t>
  </si>
  <si>
    <t>სს თიბისი დაზღვევა</t>
  </si>
  <si>
    <t>ფ/პ თეა ფუტკარაძე</t>
  </si>
  <si>
    <t>სუვენირი</t>
  </si>
  <si>
    <t>გამარტ. შესყიდვა წარმომადგენლობითი ხარჯი</t>
  </si>
  <si>
    <t>გამარტ. შესყიდვა გადაუდებელი აუცილებლობა</t>
  </si>
  <si>
    <t>ზედნადები ელ 0428294586</t>
  </si>
  <si>
    <t>009/2019</t>
  </si>
  <si>
    <t>გამარტ. შესყიდვა (წარმომადგენლობითი ხარჯი)</t>
  </si>
  <si>
    <t>010/2019</t>
  </si>
  <si>
    <t>ს/მ 00247</t>
  </si>
  <si>
    <t>არ შემდგარი სატენდერო დოკუმენტაციის გამოქვეყნების საფასური</t>
  </si>
  <si>
    <t>011/2019</t>
  </si>
  <si>
    <t>შპს GNT</t>
  </si>
  <si>
    <t xml:space="preserve">მართვისა და კონტროლის სისტემების მონტაჟი </t>
  </si>
  <si>
    <t>ბეჭდვა და ადგილზე მიწოდების მომსახურება</t>
  </si>
  <si>
    <t>კონ-002/2019</t>
  </si>
  <si>
    <t>შპს  იუჯითი</t>
  </si>
  <si>
    <t>გამარტ. შესყიდვა კონსოლიდირებული ტენდერი</t>
  </si>
  <si>
    <t>კონ-003/2019</t>
  </si>
  <si>
    <t>შპს იუჯითი</t>
  </si>
  <si>
    <t>დესკტოპის კომპიუტერი კომპლექტი</t>
  </si>
  <si>
    <t>პორტაბელური სატარებელი კომპიუტერი</t>
  </si>
  <si>
    <t>ზედნადები ელ 0432819281</t>
  </si>
  <si>
    <t>013/2019</t>
  </si>
  <si>
    <t xml:space="preserve">22800000; 24900000; 30100000; 30200000 </t>
  </si>
  <si>
    <t xml:space="preserve">საკანცელარიო ნივთები, ნაბეჭდი საკანცელარიო საქონელი, სუფთა ქიმიკატები და სხვადასხვა ქიმიური ნივთიერებების პროდუქტები და კომპიუტერული მოწყობილობები და აქსესუარები </t>
  </si>
  <si>
    <t>014/2019</t>
  </si>
  <si>
    <t>შპს Geosm</t>
  </si>
  <si>
    <t>015/2019</t>
  </si>
  <si>
    <t>გამარ. შეყიდვა</t>
  </si>
  <si>
    <t>ალუმინის კარებისა და ფანჯრების და მათთან დაკავშირებული კომპონენტების დემონტაჟი, მონტაჟი და შეკეთება</t>
  </si>
  <si>
    <t>016/2019</t>
  </si>
  <si>
    <t>017/2019</t>
  </si>
  <si>
    <t>შპს პროლოკი</t>
  </si>
  <si>
    <t>018/2019</t>
  </si>
  <si>
    <t>019/2019</t>
  </si>
  <si>
    <t>შპს ახალი ნათება</t>
  </si>
  <si>
    <t>ნათურები</t>
  </si>
  <si>
    <t>020/2019</t>
  </si>
  <si>
    <t>33700000; 19600000; 39200000; 39500000; 39800000;</t>
  </si>
  <si>
    <t xml:space="preserve"> პირადი ჰიგიენის საშუალებები, ტყავის, ტექსტილის, რეზინისა და პლასტმასის ნარჩენი, ავეჯის აქსესუარები, ქსოვილის ნივთები, საწმენდი და საპრიალებელი პროდუქცია </t>
  </si>
  <si>
    <t>021/2019</t>
  </si>
  <si>
    <t>საკანალიზაციო მილის გაწმენდის მომსახურება</t>
  </si>
  <si>
    <t>კონ-004/2019</t>
  </si>
  <si>
    <t>კონ-005/2019</t>
  </si>
  <si>
    <t>კარტრიჯები HP 33A</t>
  </si>
  <si>
    <t>ტექ 02/2019</t>
  </si>
  <si>
    <t>ტექ 03/2019</t>
  </si>
  <si>
    <t>გამარ. შესყიდვა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</si>
</sst>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Sylfaen"/>
      <family val="2"/>
      <scheme val="minor"/>
    </font>
    <font>
      <b/>
      <sz val="11"/>
      <name val="Sylfaen"/>
      <family val="2"/>
      <scheme val="minor"/>
    </font>
    <font>
      <sz val="11"/>
      <name val="Sylfaen"/>
      <family val="2"/>
      <scheme val="minor"/>
    </font>
    <font>
      <sz val="10"/>
      <name val="Sylfaen"/>
      <family val="2"/>
      <scheme val="minor"/>
    </font>
    <font>
      <b/>
      <sz val="10"/>
      <name val="Sylfaen"/>
      <family val="2"/>
      <scheme val="minor"/>
    </font>
    <font>
      <sz val="10"/>
      <name val="Sylfaen"/>
      <family val="2"/>
    </font>
    <font>
      <sz val="11"/>
      <name val="Sylfaen"/>
      <family val="2"/>
    </font>
    <font>
      <b/>
      <sz val="10"/>
      <name val="Sylfaen"/>
      <family val="2"/>
    </font>
    <font>
      <b/>
      <sz val="9"/>
      <name val="Sylfaen"/>
      <family val="2"/>
    </font>
    <font>
      <b/>
      <sz val="9"/>
      <name val="Sylfaen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/>
    <xf numFmtId="0" fontId="2" fillId="2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4" borderId="0" xfId="0" applyFont="1" applyFill="1"/>
    <xf numFmtId="0" fontId="1" fillId="3" borderId="0" xfId="0" applyFont="1" applyFill="1"/>
    <xf numFmtId="0" fontId="3" fillId="4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17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4" borderId="0" xfId="0" applyFont="1" applyFill="1"/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4" borderId="0" xfId="0" applyFont="1" applyFill="1"/>
    <xf numFmtId="0" fontId="4" fillId="3" borderId="0" xfId="0" applyFont="1" applyFill="1"/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17" fontId="3" fillId="0" borderId="2" xfId="0" applyNumberFormat="1" applyFont="1" applyFill="1" applyBorder="1" applyAlignment="1">
      <alignment horizontal="center" vertical="center" wrapText="1"/>
    </xf>
    <xf numFmtId="0" fontId="1" fillId="5" borderId="0" xfId="0" applyFont="1" applyFill="1"/>
    <xf numFmtId="0" fontId="3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Y37"/>
  <sheetViews>
    <sheetView tabSelected="1" workbookViewId="0">
      <selection activeCell="F37" sqref="A1:XFD1048576"/>
    </sheetView>
  </sheetViews>
  <sheetFormatPr defaultRowHeight="15" x14ac:dyDescent="0.25"/>
  <cols>
    <col min="1" max="1" width="13.25" style="3" customWidth="1"/>
    <col min="2" max="2" width="24" style="3" customWidth="1"/>
    <col min="3" max="3" width="30.75" style="3" customWidth="1"/>
    <col min="4" max="4" width="17" style="3" customWidth="1"/>
    <col min="5" max="5" width="3.375" style="3" customWidth="1"/>
    <col min="6" max="6" width="17.125" style="3" customWidth="1"/>
    <col min="7" max="7" width="24" style="3" customWidth="1"/>
    <col min="8" max="8" width="25.625" style="3" customWidth="1"/>
    <col min="9" max="9" width="14.875" style="3" customWidth="1"/>
    <col min="10" max="10" width="19.375" style="3" customWidth="1"/>
    <col min="11" max="16384" width="9" style="3"/>
  </cols>
  <sheetData>
    <row r="1" spans="1:189" ht="72" customHeight="1" x14ac:dyDescent="0.25">
      <c r="A1" s="1" t="s">
        <v>53</v>
      </c>
      <c r="B1" s="1" t="s">
        <v>54</v>
      </c>
      <c r="C1" s="2" t="s">
        <v>0</v>
      </c>
      <c r="D1" s="1" t="s">
        <v>4</v>
      </c>
      <c r="E1" s="2"/>
      <c r="F1" s="1" t="s">
        <v>5</v>
      </c>
      <c r="G1" s="1" t="s">
        <v>1</v>
      </c>
      <c r="H1" s="2" t="s">
        <v>6</v>
      </c>
      <c r="I1" s="2" t="s">
        <v>2</v>
      </c>
      <c r="J1" s="1" t="s">
        <v>3</v>
      </c>
    </row>
    <row r="2" spans="1:189" s="5" customForma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89" s="10" customFormat="1" ht="67.5" customHeight="1" x14ac:dyDescent="0.25">
      <c r="A3" s="6" t="s">
        <v>55</v>
      </c>
      <c r="B3" s="7" t="s">
        <v>9</v>
      </c>
      <c r="C3" s="8"/>
      <c r="D3" s="6"/>
      <c r="E3" s="9"/>
      <c r="F3" s="6">
        <f>70.85+71.82+70.8</f>
        <v>213.46999999999997</v>
      </c>
      <c r="G3" s="7" t="s">
        <v>24</v>
      </c>
      <c r="H3" s="7" t="s">
        <v>23</v>
      </c>
      <c r="I3" s="6">
        <v>64200000</v>
      </c>
      <c r="J3" s="6">
        <v>1100</v>
      </c>
    </row>
    <row r="4" spans="1:189" s="10" customFormat="1" ht="54.75" customHeight="1" x14ac:dyDescent="0.25">
      <c r="A4" s="6" t="s">
        <v>56</v>
      </c>
      <c r="B4" s="7" t="s">
        <v>34</v>
      </c>
      <c r="C4" s="6"/>
      <c r="D4" s="6"/>
      <c r="E4" s="9"/>
      <c r="F4" s="6">
        <f>490+490+490</f>
        <v>1470</v>
      </c>
      <c r="G4" s="7" t="s">
        <v>18</v>
      </c>
      <c r="H4" s="7" t="s">
        <v>65</v>
      </c>
      <c r="I4" s="8">
        <v>72400000</v>
      </c>
      <c r="J4" s="6">
        <v>5880</v>
      </c>
    </row>
    <row r="5" spans="1:189" s="10" customFormat="1" ht="60.75" customHeight="1" x14ac:dyDescent="0.25">
      <c r="A5" s="6" t="s">
        <v>57</v>
      </c>
      <c r="B5" s="7" t="s">
        <v>17</v>
      </c>
      <c r="C5" s="8"/>
      <c r="D5" s="6"/>
      <c r="E5" s="9"/>
      <c r="F5" s="6">
        <f>100+100+100</f>
        <v>300</v>
      </c>
      <c r="G5" s="7" t="s">
        <v>21</v>
      </c>
      <c r="H5" s="7" t="s">
        <v>7</v>
      </c>
      <c r="I5" s="6">
        <v>72300000</v>
      </c>
      <c r="J5" s="6">
        <v>1200</v>
      </c>
    </row>
    <row r="6" spans="1:189" s="10" customFormat="1" ht="48.75" customHeight="1" x14ac:dyDescent="0.25">
      <c r="A6" s="8" t="s">
        <v>58</v>
      </c>
      <c r="B6" s="7" t="s">
        <v>35</v>
      </c>
      <c r="C6" s="6"/>
      <c r="D6" s="6"/>
      <c r="E6" s="9"/>
      <c r="F6" s="6">
        <f>1394.62+1360.31+1310.41</f>
        <v>4065.34</v>
      </c>
      <c r="G6" s="7" t="s">
        <v>60</v>
      </c>
      <c r="H6" s="7" t="s">
        <v>14</v>
      </c>
      <c r="I6" s="6" t="s">
        <v>8</v>
      </c>
      <c r="J6" s="11">
        <v>30150</v>
      </c>
    </row>
    <row r="7" spans="1:189" s="14" customFormat="1" ht="66" customHeight="1" x14ac:dyDescent="0.25">
      <c r="A7" s="6" t="s">
        <v>59</v>
      </c>
      <c r="B7" s="7" t="s">
        <v>10</v>
      </c>
      <c r="C7" s="8"/>
      <c r="D7" s="6"/>
      <c r="E7" s="9"/>
      <c r="F7" s="6">
        <f>90+140+140</f>
        <v>370</v>
      </c>
      <c r="G7" s="7" t="s">
        <v>26</v>
      </c>
      <c r="H7" s="12" t="s">
        <v>7</v>
      </c>
      <c r="I7" s="6">
        <v>50100000</v>
      </c>
      <c r="J7" s="6">
        <v>2200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</row>
    <row r="8" spans="1:189" s="14" customFormat="1" ht="55.5" customHeight="1" x14ac:dyDescent="0.25">
      <c r="A8" s="6" t="s">
        <v>61</v>
      </c>
      <c r="B8" s="12" t="s">
        <v>32</v>
      </c>
      <c r="C8" s="6"/>
      <c r="D8" s="6"/>
      <c r="E8" s="9"/>
      <c r="F8" s="6">
        <f>1228.72+250+250</f>
        <v>1728.72</v>
      </c>
      <c r="G8" s="7" t="s">
        <v>62</v>
      </c>
      <c r="H8" s="12" t="s">
        <v>7</v>
      </c>
      <c r="I8" s="6">
        <v>92200000</v>
      </c>
      <c r="J8" s="6">
        <v>4500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</row>
    <row r="9" spans="1:189" s="14" customFormat="1" ht="54.75" customHeight="1" x14ac:dyDescent="0.25">
      <c r="A9" s="6" t="s">
        <v>67</v>
      </c>
      <c r="B9" s="7" t="s">
        <v>33</v>
      </c>
      <c r="C9" s="8"/>
      <c r="D9" s="6"/>
      <c r="E9" s="9"/>
      <c r="F9" s="6">
        <f>157.3+305.1+318.1</f>
        <v>780.5</v>
      </c>
      <c r="G9" s="7" t="s">
        <v>25</v>
      </c>
      <c r="H9" s="12" t="s">
        <v>7</v>
      </c>
      <c r="I9" s="6">
        <v>64100000</v>
      </c>
      <c r="J9" s="11">
        <v>3000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</row>
    <row r="10" spans="1:189" s="10" customFormat="1" ht="56.25" customHeight="1" x14ac:dyDescent="0.25">
      <c r="A10" s="6" t="s">
        <v>68</v>
      </c>
      <c r="B10" s="7" t="s">
        <v>32</v>
      </c>
      <c r="C10" s="12"/>
      <c r="D10" s="12"/>
      <c r="E10" s="15"/>
      <c r="F10" s="12">
        <f>0.5+14.68+0.5+19.75+0.5+22.4</f>
        <v>58.33</v>
      </c>
      <c r="G10" s="7" t="s">
        <v>28</v>
      </c>
      <c r="H10" s="7" t="s">
        <v>65</v>
      </c>
      <c r="I10" s="12">
        <v>64200000</v>
      </c>
      <c r="J10" s="12">
        <v>2000</v>
      </c>
    </row>
    <row r="11" spans="1:189" s="13" customFormat="1" ht="59.25" customHeight="1" x14ac:dyDescent="0.25">
      <c r="A11" s="6" t="s">
        <v>63</v>
      </c>
      <c r="B11" s="7" t="s">
        <v>64</v>
      </c>
      <c r="C11" s="16"/>
      <c r="D11" s="6"/>
      <c r="E11" s="9"/>
      <c r="F11" s="6">
        <f>360+360+360</f>
        <v>1080</v>
      </c>
      <c r="G11" s="7" t="s">
        <v>31</v>
      </c>
      <c r="H11" s="12" t="s">
        <v>7</v>
      </c>
      <c r="I11" s="6">
        <v>48500000</v>
      </c>
      <c r="J11" s="11">
        <v>4800</v>
      </c>
    </row>
    <row r="12" spans="1:189" s="10" customFormat="1" ht="59.25" customHeight="1" x14ac:dyDescent="0.25">
      <c r="A12" s="6" t="s">
        <v>66</v>
      </c>
      <c r="B12" s="7" t="s">
        <v>12</v>
      </c>
      <c r="C12" s="8"/>
      <c r="D12" s="6"/>
      <c r="E12" s="9"/>
      <c r="F12" s="6">
        <f>48+315+165+48</f>
        <v>576</v>
      </c>
      <c r="G12" s="7" t="s">
        <v>40</v>
      </c>
      <c r="H12" s="7" t="s">
        <v>42</v>
      </c>
      <c r="I12" s="8">
        <v>50100000</v>
      </c>
      <c r="J12" s="6">
        <v>7000</v>
      </c>
    </row>
    <row r="13" spans="1:189" s="10" customFormat="1" ht="66.75" customHeight="1" x14ac:dyDescent="0.25">
      <c r="A13" s="6" t="s">
        <v>118</v>
      </c>
      <c r="B13" s="7" t="s">
        <v>27</v>
      </c>
      <c r="C13" s="8"/>
      <c r="D13" s="6"/>
      <c r="E13" s="9"/>
      <c r="F13" s="6">
        <v>219</v>
      </c>
      <c r="G13" s="7" t="s">
        <v>41</v>
      </c>
      <c r="H13" s="7" t="s">
        <v>42</v>
      </c>
      <c r="I13" s="6">
        <v>50100000</v>
      </c>
      <c r="J13" s="6">
        <v>7000</v>
      </c>
    </row>
    <row r="14" spans="1:189" s="10" customFormat="1" ht="59.25" customHeight="1" x14ac:dyDescent="0.25">
      <c r="A14" s="6" t="s">
        <v>119</v>
      </c>
      <c r="B14" s="7" t="s">
        <v>43</v>
      </c>
      <c r="C14" s="6"/>
      <c r="D14" s="6"/>
      <c r="E14" s="9"/>
      <c r="F14" s="6"/>
      <c r="G14" s="7" t="s">
        <v>41</v>
      </c>
      <c r="H14" s="7" t="s">
        <v>42</v>
      </c>
      <c r="I14" s="6">
        <v>50100000</v>
      </c>
      <c r="J14" s="6">
        <v>5000</v>
      </c>
    </row>
    <row r="15" spans="1:189" s="10" customFormat="1" ht="69" customHeight="1" x14ac:dyDescent="0.25">
      <c r="A15" s="17" t="s">
        <v>69</v>
      </c>
      <c r="B15" s="7" t="s">
        <v>13</v>
      </c>
      <c r="C15" s="12"/>
      <c r="D15" s="12"/>
      <c r="E15" s="12"/>
      <c r="F15" s="12">
        <v>2112</v>
      </c>
      <c r="G15" s="7" t="s">
        <v>39</v>
      </c>
      <c r="H15" s="7" t="s">
        <v>70</v>
      </c>
      <c r="I15" s="6">
        <v>48600000</v>
      </c>
      <c r="J15" s="6">
        <v>5000</v>
      </c>
    </row>
    <row r="16" spans="1:189" s="10" customFormat="1" ht="69" customHeight="1" x14ac:dyDescent="0.25">
      <c r="A16" s="18" t="s">
        <v>71</v>
      </c>
      <c r="B16" s="19" t="s">
        <v>72</v>
      </c>
      <c r="C16" s="20"/>
      <c r="D16" s="20"/>
      <c r="E16" s="20"/>
      <c r="F16" s="20">
        <f>515.97+515.97</f>
        <v>1031.94</v>
      </c>
      <c r="G16" s="19" t="s">
        <v>38</v>
      </c>
      <c r="H16" s="19" t="s">
        <v>76</v>
      </c>
      <c r="I16" s="20">
        <v>66500000</v>
      </c>
      <c r="J16" s="20">
        <v>1031.94</v>
      </c>
    </row>
    <row r="17" spans="1:189" s="14" customFormat="1" ht="69" customHeight="1" x14ac:dyDescent="0.25">
      <c r="A17" s="18" t="s">
        <v>77</v>
      </c>
      <c r="B17" s="19" t="s">
        <v>73</v>
      </c>
      <c r="C17" s="21" t="s">
        <v>74</v>
      </c>
      <c r="D17" s="21">
        <v>160</v>
      </c>
      <c r="E17" s="21"/>
      <c r="F17" s="21"/>
      <c r="G17" s="19"/>
      <c r="H17" s="19" t="s">
        <v>75</v>
      </c>
      <c r="I17" s="20">
        <v>18500000</v>
      </c>
      <c r="J17" s="20">
        <v>160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</row>
    <row r="18" spans="1:189" s="26" customFormat="1" ht="84.75" customHeight="1" x14ac:dyDescent="0.25">
      <c r="A18" s="22" t="s">
        <v>78</v>
      </c>
      <c r="B18" s="23" t="s">
        <v>11</v>
      </c>
      <c r="C18" s="23" t="s">
        <v>36</v>
      </c>
      <c r="D18" s="22">
        <f>306+258+210</f>
        <v>774</v>
      </c>
      <c r="E18" s="22"/>
      <c r="F18" s="22"/>
      <c r="G18" s="23"/>
      <c r="H18" s="23" t="s">
        <v>79</v>
      </c>
      <c r="I18" s="24">
        <v>41100000</v>
      </c>
      <c r="J18" s="25">
        <v>1712</v>
      </c>
    </row>
    <row r="19" spans="1:189" s="14" customFormat="1" ht="34.5" customHeight="1" x14ac:dyDescent="0.25">
      <c r="A19" s="20" t="s">
        <v>80</v>
      </c>
      <c r="B19" s="21" t="s">
        <v>15</v>
      </c>
      <c r="C19" s="21" t="s">
        <v>16</v>
      </c>
      <c r="D19" s="21">
        <v>340</v>
      </c>
      <c r="E19" s="21"/>
      <c r="F19" s="21"/>
      <c r="G19" s="21"/>
      <c r="H19" s="19" t="s">
        <v>23</v>
      </c>
      <c r="I19" s="21">
        <v>39200000</v>
      </c>
      <c r="J19" s="21">
        <v>340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</row>
    <row r="20" spans="1:189" s="14" customFormat="1" ht="60" customHeight="1" x14ac:dyDescent="0.25">
      <c r="A20" s="21" t="s">
        <v>81</v>
      </c>
      <c r="B20" s="19" t="s">
        <v>44</v>
      </c>
      <c r="C20" s="19" t="s">
        <v>82</v>
      </c>
      <c r="D20" s="21">
        <v>25</v>
      </c>
      <c r="E20" s="21"/>
      <c r="F20" s="21"/>
      <c r="G20" s="19"/>
      <c r="H20" s="19" t="s">
        <v>70</v>
      </c>
      <c r="I20" s="21">
        <v>75100000</v>
      </c>
      <c r="J20" s="21">
        <v>25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</row>
    <row r="21" spans="1:189" s="30" customFormat="1" ht="70.5" customHeight="1" x14ac:dyDescent="0.3">
      <c r="A21" s="27" t="s">
        <v>83</v>
      </c>
      <c r="B21" s="19" t="s">
        <v>84</v>
      </c>
      <c r="C21" s="21"/>
      <c r="D21" s="21"/>
      <c r="E21" s="21"/>
      <c r="F21" s="21">
        <v>2250</v>
      </c>
      <c r="G21" s="28" t="s">
        <v>85</v>
      </c>
      <c r="H21" s="19" t="s">
        <v>20</v>
      </c>
      <c r="I21" s="21">
        <v>51900000</v>
      </c>
      <c r="J21" s="21">
        <v>2250</v>
      </c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</row>
    <row r="22" spans="1:189" s="10" customFormat="1" ht="50.25" customHeight="1" x14ac:dyDescent="0.25">
      <c r="A22" s="20" t="s">
        <v>37</v>
      </c>
      <c r="B22" s="21" t="s">
        <v>51</v>
      </c>
      <c r="C22" s="19"/>
      <c r="D22" s="21"/>
      <c r="E22" s="21"/>
      <c r="F22" s="31">
        <v>126</v>
      </c>
      <c r="G22" s="19" t="s">
        <v>86</v>
      </c>
      <c r="H22" s="19" t="s">
        <v>23</v>
      </c>
      <c r="I22" s="19">
        <v>79800000</v>
      </c>
      <c r="J22" s="21">
        <v>126</v>
      </c>
    </row>
    <row r="23" spans="1:189" s="10" customFormat="1" ht="51.75" customHeight="1" x14ac:dyDescent="0.25">
      <c r="A23" s="20" t="s">
        <v>87</v>
      </c>
      <c r="B23" s="21" t="s">
        <v>88</v>
      </c>
      <c r="C23" s="19" t="s">
        <v>92</v>
      </c>
      <c r="D23" s="21">
        <v>10636</v>
      </c>
      <c r="E23" s="21"/>
      <c r="F23" s="21"/>
      <c r="G23" s="19"/>
      <c r="H23" s="19" t="s">
        <v>89</v>
      </c>
      <c r="I23" s="19">
        <v>30200000</v>
      </c>
      <c r="J23" s="21">
        <v>10636</v>
      </c>
    </row>
    <row r="24" spans="1:189" s="10" customFormat="1" ht="58.5" customHeight="1" x14ac:dyDescent="0.25">
      <c r="A24" s="20" t="s">
        <v>90</v>
      </c>
      <c r="B24" s="21" t="s">
        <v>91</v>
      </c>
      <c r="C24" s="19" t="s">
        <v>93</v>
      </c>
      <c r="D24" s="21">
        <v>9636</v>
      </c>
      <c r="E24" s="21"/>
      <c r="F24" s="31"/>
      <c r="G24" s="19"/>
      <c r="H24" s="19" t="s">
        <v>89</v>
      </c>
      <c r="I24" s="19">
        <v>30200000</v>
      </c>
      <c r="J24" s="21">
        <v>9636</v>
      </c>
    </row>
    <row r="25" spans="1:189" s="13" customFormat="1" ht="59.25" customHeight="1" x14ac:dyDescent="0.25">
      <c r="A25" s="18" t="s">
        <v>94</v>
      </c>
      <c r="B25" s="19" t="s">
        <v>73</v>
      </c>
      <c r="C25" s="21" t="s">
        <v>74</v>
      </c>
      <c r="D25" s="21">
        <v>150</v>
      </c>
      <c r="E25" s="21"/>
      <c r="F25" s="21"/>
      <c r="G25" s="19"/>
      <c r="H25" s="19" t="s">
        <v>75</v>
      </c>
      <c r="I25" s="20">
        <v>18500000</v>
      </c>
      <c r="J25" s="20">
        <v>150</v>
      </c>
    </row>
    <row r="26" spans="1:189" s="14" customFormat="1" ht="108" customHeight="1" x14ac:dyDescent="0.25">
      <c r="A26" s="18" t="s">
        <v>95</v>
      </c>
      <c r="B26" s="19" t="s">
        <v>22</v>
      </c>
      <c r="C26" s="32" t="s">
        <v>97</v>
      </c>
      <c r="D26" s="21">
        <f>1424.62+96</f>
        <v>1520.62</v>
      </c>
      <c r="E26" s="21"/>
      <c r="F26" s="21"/>
      <c r="G26" s="19"/>
      <c r="H26" s="19" t="s">
        <v>20</v>
      </c>
      <c r="I26" s="33" t="s">
        <v>96</v>
      </c>
      <c r="J26" s="20">
        <v>1520.62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</row>
    <row r="27" spans="1:189" s="13" customFormat="1" ht="69" customHeight="1" x14ac:dyDescent="0.25">
      <c r="A27" s="18" t="s">
        <v>98</v>
      </c>
      <c r="B27" s="19" t="s">
        <v>99</v>
      </c>
      <c r="C27" s="21" t="s">
        <v>49</v>
      </c>
      <c r="D27" s="21">
        <v>189</v>
      </c>
      <c r="E27" s="21"/>
      <c r="F27" s="21"/>
      <c r="G27" s="19"/>
      <c r="H27" s="19" t="s">
        <v>20</v>
      </c>
      <c r="I27" s="20">
        <v>30100000</v>
      </c>
      <c r="J27" s="20">
        <v>189</v>
      </c>
    </row>
    <row r="28" spans="1:189" s="13" customFormat="1" ht="141.75" customHeight="1" x14ac:dyDescent="0.25">
      <c r="A28" s="18" t="s">
        <v>100</v>
      </c>
      <c r="B28" s="19" t="s">
        <v>52</v>
      </c>
      <c r="C28" s="19"/>
      <c r="D28" s="21"/>
      <c r="E28" s="21"/>
      <c r="F28" s="21">
        <v>189.2</v>
      </c>
      <c r="G28" s="19" t="s">
        <v>102</v>
      </c>
      <c r="H28" s="19" t="s">
        <v>101</v>
      </c>
      <c r="I28" s="20">
        <v>45400000</v>
      </c>
      <c r="J28" s="20">
        <v>189.2</v>
      </c>
    </row>
    <row r="29" spans="1:189" s="14" customFormat="1" ht="79.5" customHeight="1" x14ac:dyDescent="0.25">
      <c r="A29" s="6" t="s">
        <v>103</v>
      </c>
      <c r="B29" s="7" t="s">
        <v>19</v>
      </c>
      <c r="C29" s="12"/>
      <c r="D29" s="12"/>
      <c r="E29" s="12"/>
      <c r="F29" s="12">
        <v>57</v>
      </c>
      <c r="G29" s="7" t="s">
        <v>46</v>
      </c>
      <c r="H29" s="12" t="s">
        <v>20</v>
      </c>
      <c r="I29" s="12">
        <v>79900000</v>
      </c>
      <c r="J29" s="12">
        <v>1500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</row>
    <row r="30" spans="1:189" s="34" customFormat="1" ht="79.5" customHeight="1" x14ac:dyDescent="0.25">
      <c r="A30" s="20" t="s">
        <v>104</v>
      </c>
      <c r="B30" s="19" t="s">
        <v>105</v>
      </c>
      <c r="C30" s="21"/>
      <c r="D30" s="21"/>
      <c r="E30" s="21"/>
      <c r="F30" s="21">
        <v>126</v>
      </c>
      <c r="G30" s="19" t="s">
        <v>86</v>
      </c>
      <c r="H30" s="19" t="s">
        <v>23</v>
      </c>
      <c r="I30" s="19">
        <v>79800000</v>
      </c>
      <c r="J30" s="21">
        <v>126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</row>
    <row r="31" spans="1:189" s="14" customFormat="1" ht="69" customHeight="1" x14ac:dyDescent="0.25">
      <c r="A31" s="18" t="s">
        <v>106</v>
      </c>
      <c r="B31" s="19" t="s">
        <v>72</v>
      </c>
      <c r="C31" s="20"/>
      <c r="D31" s="20"/>
      <c r="E31" s="20"/>
      <c r="F31" s="20">
        <f>515.97+515.97</f>
        <v>1031.94</v>
      </c>
      <c r="G31" s="19" t="s">
        <v>38</v>
      </c>
      <c r="H31" s="19" t="s">
        <v>76</v>
      </c>
      <c r="I31" s="20">
        <v>66500000</v>
      </c>
      <c r="J31" s="20">
        <v>1031.94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</row>
    <row r="32" spans="1:189" s="14" customFormat="1" ht="69" customHeight="1" x14ac:dyDescent="0.25">
      <c r="A32" s="18" t="s">
        <v>107</v>
      </c>
      <c r="B32" s="19" t="s">
        <v>108</v>
      </c>
      <c r="C32" s="20" t="s">
        <v>109</v>
      </c>
      <c r="D32" s="20">
        <v>485</v>
      </c>
      <c r="E32" s="20"/>
      <c r="F32" s="20"/>
      <c r="G32" s="19"/>
      <c r="H32" s="19" t="s">
        <v>20</v>
      </c>
      <c r="I32" s="20">
        <v>31500000</v>
      </c>
      <c r="J32" s="20">
        <v>485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</row>
    <row r="33" spans="1:701" s="14" customFormat="1" ht="99.75" customHeight="1" x14ac:dyDescent="0.25">
      <c r="A33" s="35" t="s">
        <v>110</v>
      </c>
      <c r="B33" s="7" t="s">
        <v>30</v>
      </c>
      <c r="C33" s="7" t="s">
        <v>112</v>
      </c>
      <c r="D33" s="12">
        <f>964+166</f>
        <v>1130</v>
      </c>
      <c r="E33" s="12"/>
      <c r="F33" s="12"/>
      <c r="G33" s="7"/>
      <c r="H33" s="12" t="s">
        <v>20</v>
      </c>
      <c r="I33" s="7" t="s">
        <v>111</v>
      </c>
      <c r="J33" s="12">
        <v>4144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</row>
    <row r="34" spans="1:701" s="14" customFormat="1" ht="99.75" customHeight="1" x14ac:dyDescent="0.25">
      <c r="A34" s="18" t="s">
        <v>113</v>
      </c>
      <c r="B34" s="19" t="s">
        <v>52</v>
      </c>
      <c r="C34" s="19"/>
      <c r="D34" s="21"/>
      <c r="E34" s="21"/>
      <c r="F34" s="12">
        <v>120</v>
      </c>
      <c r="G34" s="19" t="s">
        <v>114</v>
      </c>
      <c r="H34" s="19" t="s">
        <v>120</v>
      </c>
      <c r="I34" s="20">
        <v>45400000</v>
      </c>
      <c r="J34" s="20">
        <v>120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</row>
    <row r="35" spans="1:701" s="36" customFormat="1" ht="54.75" customHeight="1" x14ac:dyDescent="0.25">
      <c r="A35" s="21" t="s">
        <v>115</v>
      </c>
      <c r="B35" s="21" t="s">
        <v>22</v>
      </c>
      <c r="C35" s="19" t="s">
        <v>50</v>
      </c>
      <c r="D35" s="21">
        <v>2125</v>
      </c>
      <c r="E35" s="21"/>
      <c r="F35" s="21"/>
      <c r="G35" s="19"/>
      <c r="H35" s="19" t="s">
        <v>89</v>
      </c>
      <c r="I35" s="21">
        <v>30100000</v>
      </c>
      <c r="J35" s="21">
        <v>2125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13"/>
      <c r="JZ35" s="13"/>
      <c r="KA35" s="13"/>
      <c r="KB35" s="13"/>
      <c r="KC35" s="13"/>
      <c r="KD35" s="13"/>
      <c r="KE35" s="13"/>
      <c r="KF35" s="13"/>
      <c r="KG35" s="13"/>
      <c r="KH35" s="13"/>
      <c r="KI35" s="13"/>
      <c r="KJ35" s="13"/>
      <c r="KK35" s="13"/>
      <c r="KL35" s="13"/>
      <c r="KM35" s="13"/>
      <c r="KN35" s="13"/>
      <c r="KO35" s="13"/>
      <c r="KP35" s="13"/>
      <c r="KQ35" s="13"/>
      <c r="KR35" s="13"/>
      <c r="KS35" s="13"/>
      <c r="KT35" s="13"/>
      <c r="KU35" s="13"/>
      <c r="KV35" s="13"/>
      <c r="KW35" s="13"/>
      <c r="KX35" s="13"/>
      <c r="KY35" s="13"/>
      <c r="KZ35" s="13"/>
      <c r="LA35" s="13"/>
      <c r="LB35" s="13"/>
      <c r="LC35" s="13"/>
      <c r="LD35" s="13"/>
      <c r="LE35" s="13"/>
      <c r="LF35" s="13"/>
      <c r="LG35" s="13"/>
      <c r="LH35" s="13"/>
      <c r="LI35" s="13"/>
      <c r="LJ35" s="13"/>
      <c r="LK35" s="13"/>
      <c r="LL35" s="13"/>
      <c r="LM35" s="13"/>
      <c r="LN35" s="13"/>
      <c r="LO35" s="13"/>
      <c r="LP35" s="13"/>
      <c r="LQ35" s="13"/>
      <c r="LR35" s="13"/>
      <c r="LS35" s="13"/>
      <c r="LT35" s="13"/>
      <c r="LU35" s="13"/>
      <c r="LV35" s="13"/>
      <c r="LW35" s="13"/>
      <c r="LX35" s="13"/>
      <c r="LY35" s="13"/>
      <c r="LZ35" s="13"/>
      <c r="MA35" s="13"/>
      <c r="MB35" s="13"/>
      <c r="MC35" s="13"/>
      <c r="MD35" s="13"/>
      <c r="ME35" s="13"/>
      <c r="MF35" s="13"/>
      <c r="MG35" s="13"/>
      <c r="MH35" s="13"/>
      <c r="MI35" s="13"/>
      <c r="MJ35" s="13"/>
      <c r="MK35" s="13"/>
      <c r="ML35" s="13"/>
      <c r="MM35" s="13"/>
      <c r="MN35" s="13"/>
      <c r="MO35" s="13"/>
      <c r="MP35" s="13"/>
      <c r="MQ35" s="13"/>
      <c r="MR35" s="13"/>
      <c r="MS35" s="13"/>
      <c r="MT35" s="13"/>
      <c r="MU35" s="13"/>
      <c r="MV35" s="13"/>
      <c r="MW35" s="13"/>
      <c r="MX35" s="13"/>
      <c r="MY35" s="13"/>
      <c r="MZ35" s="13"/>
      <c r="NA35" s="13"/>
      <c r="NB35" s="13"/>
      <c r="NC35" s="13"/>
      <c r="ND35" s="13"/>
      <c r="NE35" s="13"/>
      <c r="NF35" s="13"/>
      <c r="NG35" s="13"/>
      <c r="NH35" s="13"/>
      <c r="NI35" s="13"/>
      <c r="NJ35" s="13"/>
      <c r="NK35" s="13"/>
      <c r="NL35" s="13"/>
      <c r="NM35" s="13"/>
      <c r="NN35" s="13"/>
      <c r="NO35" s="13"/>
      <c r="NP35" s="13"/>
      <c r="NQ35" s="13"/>
      <c r="NR35" s="13"/>
      <c r="NS35" s="13"/>
      <c r="NT35" s="13"/>
      <c r="NU35" s="13"/>
      <c r="NV35" s="13"/>
      <c r="NW35" s="13"/>
      <c r="NX35" s="13"/>
      <c r="NY35" s="13"/>
      <c r="NZ35" s="13"/>
      <c r="OA35" s="13"/>
      <c r="OB35" s="13"/>
      <c r="OC35" s="13"/>
      <c r="OD35" s="13"/>
      <c r="OE35" s="13"/>
      <c r="OF35" s="13"/>
      <c r="OG35" s="13"/>
      <c r="OH35" s="13"/>
      <c r="OI35" s="13"/>
      <c r="OJ35" s="13"/>
      <c r="OK35" s="13"/>
      <c r="OL35" s="13"/>
      <c r="OM35" s="13"/>
      <c r="ON35" s="13"/>
      <c r="OO35" s="13"/>
      <c r="OP35" s="13"/>
      <c r="OQ35" s="13"/>
      <c r="OR35" s="13"/>
      <c r="OS35" s="13"/>
      <c r="OT35" s="13"/>
      <c r="OU35" s="13"/>
      <c r="OV35" s="13"/>
      <c r="OW35" s="13"/>
      <c r="OX35" s="13"/>
      <c r="OY35" s="13"/>
      <c r="OZ35" s="13"/>
      <c r="PA35" s="13"/>
      <c r="PB35" s="13"/>
      <c r="PC35" s="13"/>
      <c r="PD35" s="13"/>
      <c r="PE35" s="13"/>
      <c r="PF35" s="13"/>
      <c r="PG35" s="13"/>
      <c r="PH35" s="13"/>
      <c r="PI35" s="13"/>
      <c r="PJ35" s="13"/>
      <c r="PK35" s="13"/>
      <c r="PL35" s="13"/>
      <c r="PM35" s="13"/>
      <c r="PN35" s="13"/>
      <c r="PO35" s="13"/>
      <c r="PP35" s="13"/>
      <c r="PQ35" s="13"/>
      <c r="PR35" s="13"/>
      <c r="PS35" s="13"/>
      <c r="PT35" s="13"/>
      <c r="PU35" s="13"/>
      <c r="PV35" s="13"/>
      <c r="PW35" s="13"/>
      <c r="PX35" s="13"/>
      <c r="PY35" s="13"/>
      <c r="PZ35" s="13"/>
      <c r="QA35" s="13"/>
      <c r="QB35" s="13"/>
      <c r="QC35" s="13"/>
      <c r="QD35" s="13"/>
      <c r="QE35" s="13"/>
      <c r="QF35" s="13"/>
      <c r="QG35" s="13"/>
      <c r="QH35" s="13"/>
      <c r="QI35" s="13"/>
      <c r="QJ35" s="13"/>
      <c r="QK35" s="13"/>
      <c r="QL35" s="13"/>
      <c r="QM35" s="13"/>
      <c r="QN35" s="13"/>
      <c r="QO35" s="13"/>
      <c r="QP35" s="13"/>
      <c r="QQ35" s="13"/>
      <c r="QR35" s="13"/>
      <c r="QS35" s="13"/>
      <c r="QT35" s="13"/>
      <c r="QU35" s="13"/>
      <c r="QV35" s="13"/>
      <c r="QW35" s="13"/>
      <c r="QX35" s="13"/>
      <c r="QY35" s="13"/>
      <c r="QZ35" s="13"/>
      <c r="RA35" s="13"/>
      <c r="RB35" s="13"/>
      <c r="RC35" s="13"/>
      <c r="RD35" s="13"/>
      <c r="RE35" s="13"/>
      <c r="RF35" s="13"/>
      <c r="RG35" s="13"/>
      <c r="RH35" s="13"/>
      <c r="RI35" s="13"/>
      <c r="RJ35" s="13"/>
      <c r="RK35" s="13"/>
      <c r="RL35" s="13"/>
      <c r="RM35" s="13"/>
      <c r="RN35" s="13"/>
      <c r="RO35" s="13"/>
      <c r="RP35" s="13"/>
      <c r="RQ35" s="13"/>
      <c r="RR35" s="13"/>
      <c r="RS35" s="13"/>
      <c r="RT35" s="13"/>
      <c r="RU35" s="13"/>
      <c r="RV35" s="13"/>
      <c r="RW35" s="13"/>
      <c r="RX35" s="13"/>
      <c r="RY35" s="13"/>
      <c r="RZ35" s="13"/>
      <c r="SA35" s="13"/>
      <c r="SB35" s="13"/>
      <c r="SC35" s="13"/>
      <c r="SD35" s="13"/>
      <c r="SE35" s="13"/>
      <c r="SF35" s="13"/>
      <c r="SG35" s="13"/>
      <c r="SH35" s="13"/>
      <c r="SI35" s="13"/>
      <c r="SJ35" s="13"/>
      <c r="SK35" s="13"/>
      <c r="SL35" s="13"/>
      <c r="SM35" s="13"/>
      <c r="SN35" s="13"/>
      <c r="SO35" s="13"/>
      <c r="SP35" s="13"/>
      <c r="SQ35" s="13"/>
      <c r="SR35" s="13"/>
      <c r="SS35" s="13"/>
      <c r="ST35" s="13"/>
      <c r="SU35" s="13"/>
      <c r="SV35" s="13"/>
      <c r="SW35" s="13"/>
      <c r="SX35" s="13"/>
      <c r="SY35" s="13"/>
      <c r="SZ35" s="13"/>
      <c r="TA35" s="13"/>
      <c r="TB35" s="13"/>
      <c r="TC35" s="13"/>
      <c r="TD35" s="13"/>
      <c r="TE35" s="13"/>
      <c r="TF35" s="13"/>
      <c r="TG35" s="13"/>
      <c r="TH35" s="13"/>
      <c r="TI35" s="13"/>
      <c r="TJ35" s="13"/>
      <c r="TK35" s="13"/>
      <c r="TL35" s="13"/>
      <c r="TM35" s="13"/>
      <c r="TN35" s="13"/>
      <c r="TO35" s="13"/>
      <c r="TP35" s="13"/>
      <c r="TQ35" s="13"/>
      <c r="TR35" s="13"/>
      <c r="TS35" s="13"/>
      <c r="TT35" s="13"/>
      <c r="TU35" s="13"/>
      <c r="TV35" s="13"/>
      <c r="TW35" s="13"/>
      <c r="TX35" s="13"/>
      <c r="TY35" s="13"/>
      <c r="TZ35" s="13"/>
      <c r="UA35" s="13"/>
      <c r="UB35" s="13"/>
      <c r="UC35" s="13"/>
      <c r="UD35" s="13"/>
      <c r="UE35" s="13"/>
      <c r="UF35" s="13"/>
      <c r="UG35" s="13"/>
      <c r="UH35" s="13"/>
      <c r="UI35" s="13"/>
      <c r="UJ35" s="13"/>
      <c r="UK35" s="13"/>
      <c r="UL35" s="13"/>
      <c r="UM35" s="13"/>
      <c r="UN35" s="13"/>
      <c r="UO35" s="13"/>
      <c r="UP35" s="13"/>
      <c r="UQ35" s="13"/>
      <c r="UR35" s="13"/>
      <c r="US35" s="13"/>
      <c r="UT35" s="13"/>
      <c r="UU35" s="13"/>
      <c r="UV35" s="13"/>
      <c r="UW35" s="13"/>
      <c r="UX35" s="13"/>
      <c r="UY35" s="13"/>
      <c r="UZ35" s="13"/>
      <c r="VA35" s="13"/>
      <c r="VB35" s="13"/>
      <c r="VC35" s="13"/>
      <c r="VD35" s="13"/>
      <c r="VE35" s="13"/>
      <c r="VF35" s="13"/>
      <c r="VG35" s="13"/>
      <c r="VH35" s="13"/>
      <c r="VI35" s="13"/>
      <c r="VJ35" s="13"/>
      <c r="VK35" s="13"/>
      <c r="VL35" s="13"/>
      <c r="VM35" s="13"/>
      <c r="VN35" s="13"/>
      <c r="VO35" s="13"/>
      <c r="VP35" s="13"/>
      <c r="VQ35" s="13"/>
      <c r="VR35" s="13"/>
      <c r="VS35" s="13"/>
      <c r="VT35" s="13"/>
      <c r="VU35" s="13"/>
      <c r="VV35" s="13"/>
      <c r="VW35" s="13"/>
      <c r="VX35" s="13"/>
      <c r="VY35" s="13"/>
      <c r="VZ35" s="13"/>
      <c r="WA35" s="13"/>
      <c r="WB35" s="13"/>
      <c r="WC35" s="13"/>
      <c r="WD35" s="13"/>
      <c r="WE35" s="13"/>
      <c r="WF35" s="13"/>
      <c r="WG35" s="13"/>
      <c r="WH35" s="13"/>
      <c r="WI35" s="13"/>
      <c r="WJ35" s="13"/>
      <c r="WK35" s="13"/>
      <c r="WL35" s="13"/>
      <c r="WM35" s="13"/>
      <c r="WN35" s="13"/>
      <c r="WO35" s="13"/>
      <c r="WP35" s="13"/>
      <c r="WQ35" s="13"/>
      <c r="WR35" s="13"/>
      <c r="WS35" s="13"/>
      <c r="WT35" s="13"/>
      <c r="WU35" s="13"/>
      <c r="WV35" s="13"/>
      <c r="WW35" s="13"/>
      <c r="WX35" s="13"/>
      <c r="WY35" s="13"/>
      <c r="WZ35" s="13"/>
      <c r="XA35" s="13"/>
      <c r="XB35" s="13"/>
      <c r="XC35" s="13"/>
      <c r="XD35" s="13"/>
      <c r="XE35" s="13"/>
      <c r="XF35" s="13"/>
      <c r="XG35" s="13"/>
      <c r="XH35" s="13"/>
      <c r="XI35" s="13"/>
      <c r="XJ35" s="13"/>
      <c r="XK35" s="13"/>
      <c r="XL35" s="13"/>
      <c r="XM35" s="13"/>
      <c r="XN35" s="13"/>
      <c r="XO35" s="13"/>
      <c r="XP35" s="13"/>
      <c r="XQ35" s="13"/>
      <c r="XR35" s="13"/>
      <c r="XS35" s="13"/>
      <c r="XT35" s="13"/>
      <c r="XU35" s="13"/>
      <c r="XV35" s="13"/>
      <c r="XW35" s="13"/>
      <c r="XX35" s="13"/>
      <c r="XY35" s="13"/>
      <c r="XZ35" s="13"/>
      <c r="YA35" s="13"/>
      <c r="YB35" s="13"/>
      <c r="YC35" s="13"/>
      <c r="YD35" s="13"/>
      <c r="YE35" s="13"/>
      <c r="YF35" s="13"/>
      <c r="YG35" s="13"/>
      <c r="YH35" s="13"/>
      <c r="YI35" s="13"/>
      <c r="YJ35" s="13"/>
      <c r="YK35" s="13"/>
      <c r="YL35" s="13"/>
      <c r="YM35" s="13"/>
      <c r="YN35" s="13"/>
      <c r="YO35" s="13"/>
      <c r="YP35" s="13"/>
      <c r="YQ35" s="13"/>
      <c r="YR35" s="13"/>
      <c r="YS35" s="13"/>
      <c r="YT35" s="13"/>
      <c r="YU35" s="13"/>
      <c r="YV35" s="13"/>
      <c r="YW35" s="13"/>
      <c r="YX35" s="13"/>
      <c r="YY35" s="13"/>
      <c r="YZ35" s="13"/>
      <c r="ZA35" s="13"/>
      <c r="ZB35" s="13"/>
      <c r="ZC35" s="13"/>
      <c r="ZD35" s="13"/>
      <c r="ZE35" s="13"/>
      <c r="ZF35" s="13"/>
      <c r="ZG35" s="13"/>
      <c r="ZH35" s="13"/>
      <c r="ZI35" s="13"/>
      <c r="ZJ35" s="13"/>
      <c r="ZK35" s="13"/>
      <c r="ZL35" s="13"/>
      <c r="ZM35" s="13"/>
      <c r="ZN35" s="13"/>
      <c r="ZO35" s="13"/>
      <c r="ZP35" s="13"/>
      <c r="ZQ35" s="13"/>
      <c r="ZR35" s="13"/>
      <c r="ZS35" s="13"/>
      <c r="ZT35" s="13"/>
      <c r="ZU35" s="13"/>
      <c r="ZV35" s="13"/>
      <c r="ZW35" s="13"/>
      <c r="ZX35" s="13"/>
      <c r="ZY35" s="13"/>
    </row>
    <row r="36" spans="1:701" s="14" customFormat="1" ht="62.25" customHeight="1" x14ac:dyDescent="0.25">
      <c r="A36" s="6" t="s">
        <v>116</v>
      </c>
      <c r="B36" s="12" t="s">
        <v>91</v>
      </c>
      <c r="C36" s="7" t="s">
        <v>117</v>
      </c>
      <c r="D36" s="12">
        <v>3146.4</v>
      </c>
      <c r="E36" s="15"/>
      <c r="F36" s="37"/>
      <c r="G36" s="7"/>
      <c r="H36" s="7" t="s">
        <v>89</v>
      </c>
      <c r="I36" s="7">
        <v>30200000</v>
      </c>
      <c r="J36" s="12">
        <v>6292.8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</row>
    <row r="37" spans="1:701" s="14" customFormat="1" ht="44.25" customHeight="1" x14ac:dyDescent="0.25">
      <c r="A37" s="38" t="s">
        <v>45</v>
      </c>
      <c r="B37" s="38" t="s">
        <v>47</v>
      </c>
      <c r="C37" s="39" t="s">
        <v>48</v>
      </c>
      <c r="D37" s="38">
        <v>1993</v>
      </c>
      <c r="E37" s="38"/>
      <c r="F37" s="38"/>
      <c r="G37" s="39"/>
      <c r="H37" s="38" t="s">
        <v>20</v>
      </c>
      <c r="I37" s="38" t="s">
        <v>29</v>
      </c>
      <c r="J37" s="38">
        <v>1993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</row>
  </sheetData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2019-04-30T08:00:43Z</dcterms:modified>
</cp:coreProperties>
</file>